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G:\My Drive\Terrazzo Contrete\May 26 edits JM\TC EDITS NEEDED\AK edits\Final Cost Calculators\"/>
    </mc:Choice>
  </mc:AlternateContent>
  <xr:revisionPtr revIDLastSave="0" documentId="8_{325D9BC4-E81F-4B3F-96AE-E035E0564FC4}" xr6:coauthVersionLast="47" xr6:coauthVersionMax="47" xr10:uidLastSave="{00000000-0000-0000-0000-000000000000}"/>
  <bookViews>
    <workbookView xWindow="-28920" yWindow="1635" windowWidth="29040" windowHeight="15840" activeTab="2" xr2:uid="{00000000-000D-0000-FFFF-FFFF00000000}"/>
  </bookViews>
  <sheets>
    <sheet name="Material Cost Calculator" sheetId="1" r:id="rId1"/>
    <sheet name="Labour Cost Calculator" sheetId="2" r:id="rId2"/>
    <sheet name="TOTAL COST SUMMARY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jT+TlNKPb9Vu6QEPJSPQqWVp0OpA=="/>
    </ext>
  </extLst>
</workbook>
</file>

<file path=xl/calcChain.xml><?xml version="1.0" encoding="utf-8"?>
<calcChain xmlns="http://schemas.openxmlformats.org/spreadsheetml/2006/main">
  <c r="E16" i="3" l="1"/>
  <c r="E10" i="3" l="1"/>
  <c r="G11" i="2"/>
  <c r="G32" i="2" s="1"/>
  <c r="E44" i="1"/>
  <c r="F44" i="1" s="1"/>
  <c r="G44" i="1" s="1"/>
  <c r="H44" i="1" s="1"/>
  <c r="C44" i="1"/>
  <c r="D43" i="1"/>
  <c r="E43" i="1" s="1"/>
  <c r="F43" i="1" s="1"/>
  <c r="G43" i="1" s="1"/>
  <c r="H43" i="1" s="1"/>
  <c r="C43" i="1"/>
  <c r="D42" i="1"/>
  <c r="E42" i="1" s="1"/>
  <c r="F42" i="1" s="1"/>
  <c r="C42" i="1"/>
  <c r="D41" i="1"/>
  <c r="E41" i="1" s="1"/>
  <c r="F41" i="1" s="1"/>
  <c r="C41" i="1"/>
  <c r="E40" i="1"/>
  <c r="F40" i="1" s="1"/>
  <c r="D40" i="1"/>
  <c r="C40" i="1"/>
  <c r="G40" i="1" s="1"/>
  <c r="G30" i="1"/>
  <c r="F30" i="1"/>
  <c r="G29" i="1"/>
  <c r="F29" i="1"/>
  <c r="F28" i="1"/>
  <c r="F27" i="1"/>
  <c r="F26" i="1"/>
  <c r="F25" i="1"/>
  <c r="F23" i="1"/>
  <c r="F22" i="1"/>
  <c r="F21" i="1"/>
  <c r="F19" i="1"/>
  <c r="F18" i="1"/>
  <c r="F17" i="1"/>
  <c r="F15" i="1"/>
  <c r="F14" i="1"/>
  <c r="F13" i="1"/>
  <c r="G41" i="1" l="1"/>
  <c r="H41" i="1" s="1"/>
  <c r="G42" i="1"/>
  <c r="H42" i="1" s="1"/>
  <c r="G38" i="2"/>
  <c r="E13" i="3"/>
  <c r="H40" i="1"/>
  <c r="H46" i="1" l="1"/>
  <c r="K16" i="3" s="1"/>
  <c r="G46" i="1"/>
  <c r="G35" i="2"/>
  <c r="K18" i="3" s="1"/>
  <c r="E18" i="3"/>
  <c r="K20" i="3" l="1"/>
  <c r="E20" i="3"/>
</calcChain>
</file>

<file path=xl/sharedStrings.xml><?xml version="1.0" encoding="utf-8"?>
<sst xmlns="http://schemas.openxmlformats.org/spreadsheetml/2006/main" count="82" uniqueCount="80">
  <si>
    <t>LEVEL 2 - SEMI-POLISH</t>
  </si>
  <si>
    <t>MATERIAL COST CALCULATOR</t>
  </si>
  <si>
    <t>Products</t>
  </si>
  <si>
    <t>Product Description</t>
  </si>
  <si>
    <t>Pad / Gallon Price</t>
  </si>
  <si>
    <r>
      <rPr>
        <b/>
        <sz val="12"/>
        <color rgb="FFFFFFFF"/>
        <rFont val="Calibri"/>
        <family val="2"/>
      </rPr>
      <t>Case Yield (ft</t>
    </r>
    <r>
      <rPr>
        <b/>
        <vertAlign val="superscript"/>
        <sz val="12"/>
        <color rgb="FFFFFFFF"/>
        <rFont val="Calibri"/>
        <family val="2"/>
      </rPr>
      <t>2</t>
    </r>
    <r>
      <rPr>
        <b/>
        <sz val="12"/>
        <color rgb="FFFFFFFF"/>
        <rFont val="Calibri"/>
        <family val="2"/>
      </rPr>
      <t>)</t>
    </r>
  </si>
  <si>
    <r>
      <rPr>
        <b/>
        <sz val="12"/>
        <color rgb="FFFFFFFF"/>
        <rFont val="Calibri"/>
        <family val="2"/>
      </rPr>
      <t>Pad / Gallon Yield (ft</t>
    </r>
    <r>
      <rPr>
        <b/>
        <vertAlign val="superscript"/>
        <sz val="12"/>
        <color rgb="FFFFFFFF"/>
        <rFont val="Calibri"/>
        <family val="2"/>
      </rPr>
      <t>2</t>
    </r>
    <r>
      <rPr>
        <b/>
        <sz val="12"/>
        <color rgb="FFFFFFFF"/>
        <rFont val="Calibri"/>
        <family val="2"/>
      </rPr>
      <t>)</t>
    </r>
  </si>
  <si>
    <t>ES-FPP-14-200</t>
  </si>
  <si>
    <t>14" 200 Grit Foundation Prep Pad</t>
  </si>
  <si>
    <t>ES-FPP-14-400</t>
  </si>
  <si>
    <t>14" 400 Grit Foundation Prep Pad</t>
  </si>
  <si>
    <t>ES-FPP-14-800</t>
  </si>
  <si>
    <t>14" 800 Grit Foundation Prep Pad</t>
  </si>
  <si>
    <t>ES-FPP-16-200</t>
  </si>
  <si>
    <t>16" 200 Grit Foundation Prep Pad</t>
  </si>
  <si>
    <t>ES-FPP-16-400</t>
  </si>
  <si>
    <t>16" 400 Grit Foundation Prep Pad</t>
  </si>
  <si>
    <t>ES-FPP-16-800</t>
  </si>
  <si>
    <t>16" 800 Grit Foundation Prep Pad</t>
  </si>
  <si>
    <t>ES-FPP-17-200</t>
  </si>
  <si>
    <t>17" 200 Grit Foundation Prep Pad</t>
  </si>
  <si>
    <t>ES-FPP-17-400</t>
  </si>
  <si>
    <t>17" 400 Grit Foundation Prep Pad</t>
  </si>
  <si>
    <t>ES-FPP-17-800</t>
  </si>
  <si>
    <t>17" 800 Grit Foundation Prep Pad</t>
  </si>
  <si>
    <t>ES-FPP-20-200</t>
  </si>
  <si>
    <t>20" 200 Grit Foundation Prep Pad</t>
  </si>
  <si>
    <t>ES-FPP-20-400</t>
  </si>
  <si>
    <t>20" 400 Grit Foundation Prep Pad</t>
  </si>
  <si>
    <t>ES-FPP-20-800</t>
  </si>
  <si>
    <t>20" 800 Grit Foundation Prep Pad</t>
  </si>
  <si>
    <t>ES35-4</t>
  </si>
  <si>
    <t>Restoration Cleaner</t>
  </si>
  <si>
    <t>ES36-4</t>
  </si>
  <si>
    <t>Nano Substrate Densifier</t>
  </si>
  <si>
    <t>Step 1</t>
  </si>
  <si>
    <t>Step 2</t>
  </si>
  <si>
    <t>Select machine pad diameter from the drop down menu</t>
  </si>
  <si>
    <t>Input your floor square footage</t>
  </si>
  <si>
    <t>Machine Pad Diameter</t>
  </si>
  <si>
    <t>20"</t>
  </si>
  <si>
    <t>Product</t>
  </si>
  <si>
    <r>
      <rPr>
        <b/>
        <sz val="12"/>
        <color theme="1"/>
        <rFont val="Calibri"/>
        <family val="2"/>
      </rPr>
      <t>Pad/Gal Yield (ft</t>
    </r>
    <r>
      <rPr>
        <b/>
        <vertAlign val="superscript"/>
        <sz val="12"/>
        <color theme="1"/>
        <rFont val="Calibri"/>
        <family val="2"/>
      </rPr>
      <t>2</t>
    </r>
    <r>
      <rPr>
        <b/>
        <sz val="12"/>
        <color theme="1"/>
        <rFont val="Calibri"/>
        <family val="2"/>
      </rPr>
      <t>)</t>
    </r>
  </si>
  <si>
    <t>Pads / Gallons Required</t>
  </si>
  <si>
    <t>Cases Required</t>
  </si>
  <si>
    <t>Cost per restoration</t>
  </si>
  <si>
    <r>
      <rPr>
        <b/>
        <sz val="12"/>
        <color theme="1"/>
        <rFont val="Calibri"/>
        <family val="2"/>
      </rPr>
      <t>Price per ft</t>
    </r>
    <r>
      <rPr>
        <b/>
        <vertAlign val="superscript"/>
        <sz val="12"/>
        <color theme="1"/>
        <rFont val="Calibri"/>
        <family val="2"/>
      </rPr>
      <t>2</t>
    </r>
  </si>
  <si>
    <t>TOTAL</t>
  </si>
  <si>
    <t>Project square footage</t>
  </si>
  <si>
    <t>Hourly Rate</t>
  </si>
  <si>
    <t>Number of machines</t>
  </si>
  <si>
    <t>Enter total number of machines doing the restoration process</t>
  </si>
  <si>
    <t>Square footage per machine per hour</t>
  </si>
  <si>
    <t>Number of Workers</t>
  </si>
  <si>
    <t>Enter total number of employees on the job</t>
  </si>
  <si>
    <t>TOTAL MAN HOURS TO COMPLETE THE PROJECT</t>
  </si>
  <si>
    <t>TOTAL COST SUMMARY</t>
  </si>
  <si>
    <t>Project Square Footage</t>
  </si>
  <si>
    <t>Total square footage is determine based on the input from the Material Cost Calculator tab</t>
  </si>
  <si>
    <t>Total Man Hours Needed</t>
  </si>
  <si>
    <t>Material Cost</t>
  </si>
  <si>
    <t>TOTAL COST</t>
  </si>
  <si>
    <r>
      <t>**Number based off estimate of 20" auto scrubber productivity rate of 1000 ft</t>
    </r>
    <r>
      <rPr>
        <b/>
        <i/>
        <vertAlign val="superscript"/>
        <sz val="11"/>
        <color theme="1"/>
        <rFont val="Arial"/>
        <family val="2"/>
      </rPr>
      <t>2</t>
    </r>
    <r>
      <rPr>
        <b/>
        <i/>
        <sz val="11"/>
        <color theme="1"/>
        <rFont val="Arial"/>
        <family val="2"/>
      </rPr>
      <t>/hr</t>
    </r>
  </si>
  <si>
    <t>Total square footage is determined based on the input from the Material Cost Calculator tab</t>
  </si>
  <si>
    <r>
      <t xml:space="preserve">Input YOUR case price in the </t>
    </r>
    <r>
      <rPr>
        <b/>
        <sz val="12"/>
        <color theme="9" tint="-0.249977111117893"/>
        <rFont val="Calibri"/>
        <family val="2"/>
      </rPr>
      <t>GREEN</t>
    </r>
    <r>
      <rPr>
        <sz val="12"/>
        <color theme="1"/>
        <rFont val="Calibri"/>
        <family val="2"/>
      </rPr>
      <t xml:space="preserve"> cells.</t>
    </r>
  </si>
  <si>
    <t>Case Price</t>
  </si>
  <si>
    <r>
      <t xml:space="preserve">This guide is to help determine the average material cost associated with completing the Level 2 - Semi-Polish program based on the information you provide in the </t>
    </r>
    <r>
      <rPr>
        <b/>
        <sz val="11"/>
        <color rgb="FF009447"/>
        <rFont val="Calibri"/>
        <family val="2"/>
      </rPr>
      <t>GREEN</t>
    </r>
    <r>
      <rPr>
        <sz val="11"/>
        <color theme="1"/>
        <rFont val="Calibri"/>
        <family val="2"/>
      </rPr>
      <t xml:space="preserve"> cells.</t>
    </r>
  </si>
  <si>
    <t>Step 3</t>
  </si>
  <si>
    <t>Floor Square Footage</t>
  </si>
  <si>
    <t>LABOUR COST CALCULATOR</t>
  </si>
  <si>
    <t>TOTAL LABOUR COST PER SQUARE FT</t>
  </si>
  <si>
    <t>TOTAL LABOUR COST</t>
  </si>
  <si>
    <t>Enter labour hourly rate. Use average hourly rate if you have more than one rate. Ie; Foreman - $25/hr and Laborer - $15/hr = $20/hr average</t>
  </si>
  <si>
    <t>Material Cost Per Square Ft</t>
  </si>
  <si>
    <t>Labour Cost Per Square Ft</t>
  </si>
  <si>
    <t>TOTAL COST PER SQUARE FT</t>
  </si>
  <si>
    <t>Labour Cost</t>
  </si>
  <si>
    <t>Total man hours needed is determined based on the input from the Labour Cost Calculator</t>
  </si>
  <si>
    <r>
      <t>This guide is to help determine the average labour cost associated with completing the Level 2 - Semi-Polish program based on the information you provide in the</t>
    </r>
    <r>
      <rPr>
        <sz val="11"/>
        <color rgb="FF00B050"/>
        <rFont val="Calibri"/>
        <family val="2"/>
      </rPr>
      <t xml:space="preserve"> </t>
    </r>
    <r>
      <rPr>
        <b/>
        <sz val="11"/>
        <color rgb="FF00B050"/>
        <rFont val="Calibri"/>
        <family val="2"/>
      </rPr>
      <t>GREEN</t>
    </r>
    <r>
      <rPr>
        <sz val="11"/>
        <color theme="1"/>
        <rFont val="Calibri"/>
        <family val="2"/>
      </rPr>
      <t xml:space="preserve"> cells.</t>
    </r>
  </si>
  <si>
    <r>
      <t xml:space="preserve">This summary is to help show what the total cost associated with completing the Level 2 - Semi-Polish program based on the information you provided in the </t>
    </r>
    <r>
      <rPr>
        <b/>
        <sz val="11"/>
        <color rgb="FF009447"/>
        <rFont val="Calibri"/>
        <family val="2"/>
      </rPr>
      <t>GREEN</t>
    </r>
    <r>
      <rPr>
        <sz val="11"/>
        <color theme="1"/>
        <rFont val="Calibri"/>
        <family val="2"/>
      </rPr>
      <t xml:space="preserve"> cells in the Material Cost Calculator and the </t>
    </r>
    <r>
      <rPr>
        <b/>
        <sz val="11"/>
        <color rgb="FF00B050"/>
        <rFont val="Calibri"/>
        <family val="2"/>
      </rPr>
      <t>GREEN</t>
    </r>
    <r>
      <rPr>
        <sz val="11"/>
        <color theme="1"/>
        <rFont val="Calibri"/>
        <family val="2"/>
      </rPr>
      <t xml:space="preserve"> cell in the Labour Cost Calculator.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</si>
</sst>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&quot;$&quot;* #,##0.000_);_(&quot;$&quot;* \(#,##0.000\);_(&quot;$&quot;* &quot;-&quot;??_);_(@_)"/>
    <numFmt numFmtId="168" formatCode="_(* #,##0.000_);_(* \(#,##0.000\);_(* &quot;-&quot;??_);_(@_)"/>
    <numFmt numFmtId="169" formatCode="&quot;$&quot;#,##0.00"/>
  </numFmts>
  <fonts count="36" x14ac:knownFonts="1">
    <font>
      <sz val="11"/>
      <color theme="1"/>
      <name val="Arial"/>
    </font>
    <font>
      <b/>
      <sz val="36"/>
      <color rgb="FF009447"/>
      <name val="Calibri"/>
      <family val="2"/>
    </font>
    <font>
      <sz val="18"/>
      <color theme="1"/>
      <name val="Calibri"/>
      <family val="2"/>
    </font>
    <font>
      <sz val="11"/>
      <color theme="1"/>
      <name val="Calibri"/>
      <family val="2"/>
    </font>
    <font>
      <b/>
      <sz val="12"/>
      <color rgb="FFFFFFFF"/>
      <name val="Calibri"/>
      <family val="2"/>
    </font>
    <font>
      <sz val="11"/>
      <name val="Calibri"/>
      <family val="2"/>
    </font>
    <font>
      <b/>
      <sz val="18"/>
      <color rgb="FF009447"/>
      <name val="Calibri"/>
      <family val="2"/>
    </font>
    <font>
      <sz val="12"/>
      <color theme="1"/>
      <name val="Calibri"/>
      <family val="2"/>
    </font>
    <font>
      <b/>
      <u/>
      <sz val="12"/>
      <color theme="1"/>
      <name val="Calibri"/>
      <family val="2"/>
    </font>
    <font>
      <b/>
      <u/>
      <sz val="12"/>
      <color theme="1"/>
      <name val="Calibri"/>
      <family val="2"/>
    </font>
    <font>
      <b/>
      <u/>
      <sz val="12"/>
      <color theme="1"/>
      <name val="Calibri"/>
      <family val="2"/>
    </font>
    <font>
      <sz val="11"/>
      <name val="Arial"/>
      <family val="2"/>
    </font>
    <font>
      <b/>
      <u/>
      <sz val="12"/>
      <color theme="1"/>
      <name val="Arial"/>
      <family val="2"/>
    </font>
    <font>
      <b/>
      <sz val="26"/>
      <color theme="0"/>
      <name val="Arial"/>
      <family val="2"/>
    </font>
    <font>
      <sz val="11"/>
      <name val="Arial"/>
      <family val="2"/>
    </font>
    <font>
      <b/>
      <sz val="26"/>
      <color theme="0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</font>
    <font>
      <i/>
      <sz val="11"/>
      <color theme="1"/>
      <name val="Arial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b/>
      <i/>
      <sz val="11"/>
      <color theme="1"/>
      <name val="Arial"/>
      <family val="2"/>
    </font>
    <font>
      <sz val="12"/>
      <color theme="1"/>
      <name val="Arial"/>
      <family val="2"/>
    </font>
    <font>
      <b/>
      <sz val="16"/>
      <color rgb="FF000000"/>
      <name val="Arial"/>
      <family val="2"/>
    </font>
    <font>
      <b/>
      <sz val="16"/>
      <color theme="0"/>
      <name val="Arial"/>
      <family val="2"/>
    </font>
    <font>
      <b/>
      <sz val="12"/>
      <color theme="1"/>
      <name val="Arial"/>
      <family val="2"/>
    </font>
    <font>
      <b/>
      <sz val="11"/>
      <color rgb="FF009447"/>
      <name val="Calibri"/>
      <family val="2"/>
    </font>
    <font>
      <b/>
      <vertAlign val="superscript"/>
      <sz val="12"/>
      <color rgb="FFFFFFFF"/>
      <name val="Calibri"/>
      <family val="2"/>
    </font>
    <font>
      <b/>
      <vertAlign val="superscript"/>
      <sz val="12"/>
      <color theme="1"/>
      <name val="Calibri"/>
      <family val="2"/>
    </font>
    <font>
      <b/>
      <i/>
      <vertAlign val="superscript"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9" tint="-0.249977111117893"/>
      <name val="Calibri"/>
      <family val="2"/>
    </font>
    <font>
      <sz val="11"/>
      <color rgb="FF00B050"/>
      <name val="Calibri"/>
      <family val="2"/>
    </font>
    <font>
      <b/>
      <sz val="11"/>
      <color rgb="FF00B050"/>
      <name val="Calibri"/>
      <family val="2"/>
    </font>
    <font>
      <b/>
      <sz val="16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009447"/>
        <bgColor rgb="FF009447"/>
      </patternFill>
    </fill>
    <fill>
      <patternFill patternType="solid">
        <fgColor rgb="FFD9D9D9"/>
        <bgColor rgb="FFD9D9D9"/>
      </patternFill>
    </fill>
    <fill>
      <patternFill patternType="solid">
        <fgColor rgb="FFB6D7A8"/>
        <bgColor rgb="FFB6D7A8"/>
      </patternFill>
    </fill>
    <fill>
      <patternFill patternType="solid">
        <fgColor rgb="FF00B050"/>
        <bgColor rgb="FF4A86E8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rgb="FFB6D7A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rgb="FFB6D7A8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9447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31" fillId="0" borderId="0" applyFont="0" applyFill="0" applyBorder="0" applyAlignment="0" applyProtection="0"/>
  </cellStyleXfs>
  <cellXfs count="175">
    <xf numFmtId="0" fontId="0" fillId="0" borderId="0" xfId="0" applyFont="1" applyAlignment="1"/>
    <xf numFmtId="0" fontId="0" fillId="0" borderId="0" xfId="0" applyFont="1"/>
    <xf numFmtId="0" fontId="2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/>
    <xf numFmtId="165" fontId="3" fillId="0" borderId="0" xfId="0" applyNumberFormat="1" applyFont="1" applyAlignment="1">
      <alignment horizontal="center"/>
    </xf>
    <xf numFmtId="167" fontId="3" fillId="0" borderId="0" xfId="0" applyNumberFormat="1" applyFont="1"/>
    <xf numFmtId="166" fontId="3" fillId="0" borderId="0" xfId="0" applyNumberFormat="1" applyFont="1"/>
    <xf numFmtId="0" fontId="8" fillId="0" borderId="0" xfId="0" applyFont="1" applyAlignment="1">
      <alignment horizontal="left" vertical="center"/>
    </xf>
    <xf numFmtId="2" fontId="9" fillId="0" borderId="0" xfId="0" applyNumberFormat="1" applyFont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left" vertical="center"/>
    </xf>
    <xf numFmtId="0" fontId="16" fillId="0" borderId="0" xfId="0" applyFont="1"/>
    <xf numFmtId="0" fontId="18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9" fillId="0" borderId="0" xfId="0" applyFont="1" applyAlignment="1">
      <alignment horizontal="center"/>
    </xf>
    <xf numFmtId="166" fontId="3" fillId="4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167" fontId="3" fillId="0" borderId="0" xfId="0" applyNumberFormat="1" applyFont="1" applyAlignment="1">
      <alignment horizontal="center"/>
    </xf>
    <xf numFmtId="166" fontId="19" fillId="0" borderId="0" xfId="0" applyNumberFormat="1" applyFont="1" applyAlignment="1">
      <alignment horizontal="center"/>
    </xf>
    <xf numFmtId="165" fontId="19" fillId="0" borderId="0" xfId="0" applyNumberFormat="1" applyFont="1" applyAlignment="1">
      <alignment horizontal="center"/>
    </xf>
    <xf numFmtId="167" fontId="19" fillId="0" borderId="0" xfId="0" applyNumberFormat="1" applyFont="1" applyAlignment="1">
      <alignment horizontal="center"/>
    </xf>
    <xf numFmtId="0" fontId="0" fillId="0" borderId="12" xfId="0" applyFont="1" applyBorder="1"/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20" fillId="0" borderId="0" xfId="0" applyFont="1" applyAlignment="1">
      <alignment horizontal="left" vertical="center"/>
    </xf>
    <xf numFmtId="0" fontId="0" fillId="0" borderId="0" xfId="0" applyFont="1" applyAlignment="1"/>
    <xf numFmtId="0" fontId="10" fillId="0" borderId="0" xfId="0" applyFont="1" applyAlignment="1">
      <alignment horizontal="left" vertical="center"/>
    </xf>
    <xf numFmtId="0" fontId="0" fillId="0" borderId="0" xfId="0" applyFont="1" applyAlignment="1"/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2" fontId="8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1" fillId="0" borderId="0" xfId="0" applyFont="1"/>
    <xf numFmtId="0" fontId="14" fillId="0" borderId="9" xfId="0" applyFont="1" applyBorder="1"/>
    <xf numFmtId="0" fontId="14" fillId="0" borderId="10" xfId="0" applyFont="1" applyBorder="1"/>
    <xf numFmtId="0" fontId="14" fillId="0" borderId="11" xfId="0" applyFont="1" applyBorder="1"/>
    <xf numFmtId="0" fontId="14" fillId="0" borderId="12" xfId="0" applyFont="1" applyBorder="1"/>
    <xf numFmtId="0" fontId="14" fillId="0" borderId="13" xfId="0" applyFont="1" applyBorder="1"/>
    <xf numFmtId="0" fontId="14" fillId="0" borderId="14" xfId="0" applyFont="1" applyBorder="1"/>
    <xf numFmtId="0" fontId="14" fillId="0" borderId="15" xfId="0" applyFont="1" applyBorder="1"/>
    <xf numFmtId="0" fontId="22" fillId="0" borderId="8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3" fontId="21" fillId="0" borderId="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0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 wrapText="1"/>
    </xf>
    <xf numFmtId="0" fontId="20" fillId="0" borderId="16" xfId="0" applyFont="1" applyBorder="1" applyAlignment="1">
      <alignment horizontal="left" vertical="center" wrapText="1"/>
    </xf>
    <xf numFmtId="0" fontId="14" fillId="0" borderId="17" xfId="0" applyFont="1" applyBorder="1"/>
    <xf numFmtId="0" fontId="14" fillId="0" borderId="20" xfId="0" applyFont="1" applyBorder="1"/>
    <xf numFmtId="0" fontId="14" fillId="0" borderId="24" xfId="0" applyFont="1" applyBorder="1"/>
    <xf numFmtId="0" fontId="14" fillId="0" borderId="23" xfId="0" applyFont="1" applyBorder="1"/>
    <xf numFmtId="0" fontId="20" fillId="0" borderId="20" xfId="0" applyFont="1" applyBorder="1" applyAlignment="1">
      <alignment horizontal="left" vertical="center"/>
    </xf>
    <xf numFmtId="0" fontId="3" fillId="0" borderId="27" xfId="0" applyFont="1" applyBorder="1" applyAlignment="1">
      <alignment horizontal="left"/>
    </xf>
    <xf numFmtId="165" fontId="5" fillId="0" borderId="27" xfId="0" applyNumberFormat="1" applyFont="1" applyBorder="1" applyAlignment="1"/>
    <xf numFmtId="165" fontId="3" fillId="0" borderId="27" xfId="0" applyNumberFormat="1" applyFont="1" applyBorder="1" applyAlignment="1">
      <alignment horizontal="left"/>
    </xf>
    <xf numFmtId="4" fontId="3" fillId="0" borderId="27" xfId="0" applyNumberFormat="1" applyFont="1" applyBorder="1" applyAlignment="1">
      <alignment horizontal="right"/>
    </xf>
    <xf numFmtId="0" fontId="3" fillId="0" borderId="27" xfId="0" applyFont="1" applyBorder="1"/>
    <xf numFmtId="165" fontId="3" fillId="0" borderId="27" xfId="0" applyNumberFormat="1" applyFont="1" applyBorder="1" applyAlignment="1">
      <alignment horizontal="center"/>
    </xf>
    <xf numFmtId="0" fontId="0" fillId="0" borderId="27" xfId="0" applyFont="1" applyBorder="1" applyAlignment="1"/>
    <xf numFmtId="165" fontId="3" fillId="0" borderId="27" xfId="0" applyNumberFormat="1" applyFont="1" applyBorder="1"/>
    <xf numFmtId="4" fontId="3" fillId="0" borderId="27" xfId="0" applyNumberFormat="1" applyFont="1" applyBorder="1"/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17" fillId="0" borderId="27" xfId="0" applyFont="1" applyBorder="1"/>
    <xf numFmtId="0" fontId="17" fillId="0" borderId="27" xfId="0" applyFont="1" applyBorder="1" applyAlignment="1">
      <alignment horizontal="center"/>
    </xf>
    <xf numFmtId="166" fontId="3" fillId="0" borderId="27" xfId="0" applyNumberFormat="1" applyFont="1" applyBorder="1"/>
    <xf numFmtId="2" fontId="19" fillId="0" borderId="27" xfId="0" applyNumberFormat="1" applyFont="1" applyBorder="1" applyAlignment="1" applyProtection="1">
      <alignment horizontal="center"/>
      <protection hidden="1"/>
    </xf>
    <xf numFmtId="168" fontId="3" fillId="3" borderId="27" xfId="0" applyNumberFormat="1" applyFont="1" applyFill="1" applyBorder="1" applyAlignment="1" applyProtection="1">
      <alignment horizontal="center"/>
      <protection hidden="1"/>
    </xf>
    <xf numFmtId="165" fontId="3" fillId="3" borderId="27" xfId="0" applyNumberFormat="1" applyFont="1" applyFill="1" applyBorder="1" applyAlignment="1" applyProtection="1">
      <alignment horizontal="center"/>
      <protection hidden="1"/>
    </xf>
    <xf numFmtId="167" fontId="3" fillId="3" borderId="27" xfId="0" applyNumberFormat="1" applyFont="1" applyFill="1" applyBorder="1" applyAlignment="1" applyProtection="1">
      <alignment horizontal="center"/>
      <protection hidden="1"/>
    </xf>
    <xf numFmtId="0" fontId="0" fillId="0" borderId="27" xfId="0" applyFont="1" applyBorder="1" applyAlignment="1" applyProtection="1">
      <protection hidden="1"/>
    </xf>
    <xf numFmtId="0" fontId="19" fillId="0" borderId="27" xfId="0" applyFont="1" applyBorder="1" applyAlignment="1" applyProtection="1">
      <alignment horizontal="center"/>
      <protection hidden="1"/>
    </xf>
    <xf numFmtId="165" fontId="19" fillId="0" borderId="27" xfId="0" applyNumberFormat="1" applyFont="1" applyBorder="1" applyAlignment="1" applyProtection="1">
      <alignment horizontal="center"/>
      <protection hidden="1"/>
    </xf>
    <xf numFmtId="167" fontId="19" fillId="0" borderId="27" xfId="0" applyNumberFormat="1" applyFont="1" applyBorder="1" applyAlignment="1" applyProtection="1">
      <alignment horizontal="center"/>
      <protection hidden="1"/>
    </xf>
    <xf numFmtId="0" fontId="14" fillId="4" borderId="0" xfId="0" applyFont="1" applyFill="1" applyAlignment="1" applyProtection="1">
      <alignment vertical="center"/>
      <protection hidden="1"/>
    </xf>
    <xf numFmtId="0" fontId="19" fillId="4" borderId="27" xfId="0" applyFont="1" applyFill="1" applyBorder="1" applyAlignment="1" applyProtection="1">
      <alignment horizontal="center" vertical="center"/>
      <protection hidden="1"/>
    </xf>
    <xf numFmtId="165" fontId="19" fillId="4" borderId="27" xfId="0" applyNumberFormat="1" applyFont="1" applyFill="1" applyBorder="1" applyAlignment="1" applyProtection="1">
      <alignment horizontal="center" vertical="center"/>
      <protection hidden="1"/>
    </xf>
    <xf numFmtId="167" fontId="19" fillId="4" borderId="27" xfId="0" applyNumberFormat="1" applyFont="1" applyFill="1" applyBorder="1" applyAlignment="1" applyProtection="1">
      <alignment horizontal="center" vertical="center"/>
      <protection hidden="1"/>
    </xf>
    <xf numFmtId="0" fontId="13" fillId="2" borderId="27" xfId="0" applyFont="1" applyFill="1" applyBorder="1" applyAlignment="1" applyProtection="1">
      <alignment horizontal="center" vertical="center" wrapText="1"/>
      <protection locked="0"/>
    </xf>
    <xf numFmtId="0" fontId="14" fillId="0" borderId="27" xfId="0" applyFont="1" applyBorder="1" applyProtection="1">
      <protection locked="0"/>
    </xf>
    <xf numFmtId="2" fontId="15" fillId="2" borderId="27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27" xfId="1" applyFont="1" applyFill="1" applyBorder="1" applyAlignment="1" applyProtection="1">
      <alignment horizontal="center" vertical="center"/>
      <protection locked="0"/>
    </xf>
    <xf numFmtId="165" fontId="3" fillId="0" borderId="27" xfId="0" applyNumberFormat="1" applyFont="1" applyBorder="1" applyProtection="1">
      <protection locked="0"/>
    </xf>
    <xf numFmtId="0" fontId="3" fillId="0" borderId="7" xfId="0" applyFont="1" applyBorder="1"/>
    <xf numFmtId="165" fontId="3" fillId="0" borderId="7" xfId="0" applyNumberFormat="1" applyFont="1" applyBorder="1"/>
    <xf numFmtId="166" fontId="3" fillId="0" borderId="7" xfId="0" applyNumberFormat="1" applyFont="1" applyBorder="1"/>
    <xf numFmtId="164" fontId="21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14" fillId="6" borderId="9" xfId="0" applyFont="1" applyFill="1" applyBorder="1" applyProtection="1">
      <protection locked="0"/>
    </xf>
    <xf numFmtId="0" fontId="14" fillId="6" borderId="10" xfId="0" applyFont="1" applyFill="1" applyBorder="1" applyProtection="1">
      <protection locked="0"/>
    </xf>
    <xf numFmtId="0" fontId="14" fillId="6" borderId="11" xfId="0" applyFont="1" applyFill="1" applyBorder="1" applyProtection="1">
      <protection locked="0"/>
    </xf>
    <xf numFmtId="0" fontId="0" fillId="6" borderId="0" xfId="0" applyFont="1" applyFill="1" applyAlignment="1" applyProtection="1">
      <protection locked="0"/>
    </xf>
    <xf numFmtId="0" fontId="14" fillId="6" borderId="12" xfId="0" applyFont="1" applyFill="1" applyBorder="1" applyProtection="1">
      <protection locked="0"/>
    </xf>
    <xf numFmtId="0" fontId="14" fillId="6" borderId="13" xfId="0" applyFont="1" applyFill="1" applyBorder="1" applyProtection="1">
      <protection locked="0"/>
    </xf>
    <xf numFmtId="0" fontId="14" fillId="6" borderId="14" xfId="0" applyFont="1" applyFill="1" applyBorder="1" applyProtection="1">
      <protection locked="0"/>
    </xf>
    <xf numFmtId="0" fontId="14" fillId="6" borderId="15" xfId="0" applyFont="1" applyFill="1" applyBorder="1" applyProtection="1">
      <protection locked="0"/>
    </xf>
    <xf numFmtId="0" fontId="21" fillId="5" borderId="8" xfId="0" applyFont="1" applyFill="1" applyBorder="1" applyAlignment="1" applyProtection="1">
      <alignment horizontal="center" vertical="center" wrapText="1"/>
      <protection locked="0"/>
    </xf>
    <xf numFmtId="0" fontId="21" fillId="0" borderId="8" xfId="0" applyFont="1" applyBorder="1" applyAlignment="1" applyProtection="1">
      <alignment horizontal="center" vertical="center" wrapText="1"/>
      <protection hidden="1"/>
    </xf>
    <xf numFmtId="0" fontId="14" fillId="0" borderId="9" xfId="0" applyFont="1" applyBorder="1" applyProtection="1">
      <protection hidden="1"/>
    </xf>
    <xf numFmtId="0" fontId="14" fillId="0" borderId="10" xfId="0" applyFont="1" applyBorder="1" applyProtection="1">
      <protection hidden="1"/>
    </xf>
    <xf numFmtId="0" fontId="14" fillId="0" borderId="11" xfId="0" applyFont="1" applyBorder="1" applyProtection="1">
      <protection hidden="1"/>
    </xf>
    <xf numFmtId="0" fontId="0" fillId="0" borderId="0" xfId="0" applyFont="1" applyAlignment="1" applyProtection="1">
      <protection hidden="1"/>
    </xf>
    <xf numFmtId="0" fontId="14" fillId="0" borderId="12" xfId="0" applyFont="1" applyBorder="1" applyProtection="1">
      <protection hidden="1"/>
    </xf>
    <xf numFmtId="0" fontId="14" fillId="0" borderId="13" xfId="0" applyFont="1" applyBorder="1" applyProtection="1">
      <protection hidden="1"/>
    </xf>
    <xf numFmtId="0" fontId="14" fillId="0" borderId="14" xfId="0" applyFont="1" applyBorder="1" applyProtection="1">
      <protection hidden="1"/>
    </xf>
    <xf numFmtId="0" fontId="14" fillId="0" borderId="15" xfId="0" applyFont="1" applyBorder="1" applyProtection="1">
      <protection hidden="1"/>
    </xf>
    <xf numFmtId="2" fontId="21" fillId="7" borderId="8" xfId="0" applyNumberFormat="1" applyFont="1" applyFill="1" applyBorder="1" applyAlignment="1" applyProtection="1">
      <alignment horizontal="center" vertical="center" wrapText="1"/>
      <protection hidden="1"/>
    </xf>
    <xf numFmtId="0" fontId="14" fillId="8" borderId="9" xfId="0" applyFont="1" applyFill="1" applyBorder="1" applyProtection="1">
      <protection hidden="1"/>
    </xf>
    <xf numFmtId="0" fontId="14" fillId="8" borderId="10" xfId="0" applyFont="1" applyFill="1" applyBorder="1" applyProtection="1">
      <protection hidden="1"/>
    </xf>
    <xf numFmtId="0" fontId="14" fillId="8" borderId="11" xfId="0" applyFont="1" applyFill="1" applyBorder="1" applyProtection="1">
      <protection hidden="1"/>
    </xf>
    <xf numFmtId="0" fontId="0" fillId="8" borderId="0" xfId="0" applyFont="1" applyFill="1" applyAlignment="1" applyProtection="1">
      <protection hidden="1"/>
    </xf>
    <xf numFmtId="0" fontId="14" fillId="8" borderId="12" xfId="0" applyFont="1" applyFill="1" applyBorder="1" applyProtection="1">
      <protection hidden="1"/>
    </xf>
    <xf numFmtId="0" fontId="14" fillId="8" borderId="13" xfId="0" applyFont="1" applyFill="1" applyBorder="1" applyProtection="1">
      <protection hidden="1"/>
    </xf>
    <xf numFmtId="0" fontId="14" fillId="8" borderId="14" xfId="0" applyFont="1" applyFill="1" applyBorder="1" applyProtection="1">
      <protection hidden="1"/>
    </xf>
    <xf numFmtId="0" fontId="14" fillId="8" borderId="15" xfId="0" applyFont="1" applyFill="1" applyBorder="1" applyProtection="1">
      <protection hidden="1"/>
    </xf>
    <xf numFmtId="164" fontId="21" fillId="7" borderId="8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protection hidden="1"/>
    </xf>
    <xf numFmtId="3" fontId="24" fillId="9" borderId="1" xfId="0" applyNumberFormat="1" applyFont="1" applyFill="1" applyBorder="1" applyAlignment="1" applyProtection="1">
      <alignment horizontal="center" vertical="center" wrapText="1"/>
      <protection hidden="1"/>
    </xf>
    <xf numFmtId="0" fontId="14" fillId="10" borderId="2" xfId="0" applyFont="1" applyFill="1" applyBorder="1" applyProtection="1">
      <protection hidden="1"/>
    </xf>
    <xf numFmtId="0" fontId="14" fillId="10" borderId="3" xfId="0" applyFont="1" applyFill="1" applyBorder="1" applyProtection="1">
      <protection hidden="1"/>
    </xf>
    <xf numFmtId="0" fontId="18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Protection="1">
      <protection hidden="1"/>
    </xf>
    <xf numFmtId="0" fontId="14" fillId="10" borderId="4" xfId="0" applyFont="1" applyFill="1" applyBorder="1" applyProtection="1">
      <protection hidden="1"/>
    </xf>
    <xf numFmtId="0" fontId="14" fillId="10" borderId="5" xfId="0" applyFont="1" applyFill="1" applyBorder="1" applyProtection="1">
      <protection hidden="1"/>
    </xf>
    <xf numFmtId="0" fontId="14" fillId="10" borderId="6" xfId="0" applyFont="1" applyFill="1" applyBorder="1" applyProtection="1">
      <protection hidden="1"/>
    </xf>
    <xf numFmtId="0" fontId="25" fillId="0" borderId="0" xfId="0" applyFont="1" applyAlignment="1" applyProtection="1">
      <alignment horizontal="center" vertical="center" wrapText="1"/>
      <protection hidden="1"/>
    </xf>
    <xf numFmtId="0" fontId="18" fillId="0" borderId="0" xfId="0" applyFont="1" applyAlignment="1" applyProtection="1">
      <alignment horizontal="center" vertical="center" wrapText="1"/>
      <protection hidden="1"/>
    </xf>
    <xf numFmtId="2" fontId="24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2" xfId="0" applyFont="1" applyBorder="1" applyProtection="1">
      <protection hidden="1"/>
    </xf>
    <xf numFmtId="0" fontId="14" fillId="0" borderId="3" xfId="0" applyFont="1" applyBorder="1" applyProtection="1">
      <protection hidden="1"/>
    </xf>
    <xf numFmtId="0" fontId="14" fillId="0" borderId="4" xfId="0" applyFont="1" applyBorder="1" applyProtection="1">
      <protection hidden="1"/>
    </xf>
    <xf numFmtId="0" fontId="14" fillId="0" borderId="5" xfId="0" applyFont="1" applyBorder="1" applyProtection="1">
      <protection hidden="1"/>
    </xf>
    <xf numFmtId="0" fontId="14" fillId="0" borderId="6" xfId="0" applyFont="1" applyBorder="1" applyProtection="1">
      <protection hidden="1"/>
    </xf>
    <xf numFmtId="169" fontId="24" fillId="4" borderId="18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17" xfId="0" applyFont="1" applyBorder="1" applyProtection="1">
      <protection hidden="1"/>
    </xf>
    <xf numFmtId="0" fontId="14" fillId="0" borderId="19" xfId="0" applyFont="1" applyBorder="1" applyProtection="1">
      <protection hidden="1"/>
    </xf>
    <xf numFmtId="0" fontId="20" fillId="0" borderId="16" xfId="0" applyFont="1" applyBorder="1" applyAlignment="1" applyProtection="1">
      <alignment horizontal="center" vertical="center" wrapText="1"/>
      <protection hidden="1"/>
    </xf>
    <xf numFmtId="169" fontId="35" fillId="11" borderId="18" xfId="0" applyNumberFormat="1" applyFont="1" applyFill="1" applyBorder="1" applyAlignment="1" applyProtection="1">
      <alignment horizontal="center" vertical="center" wrapText="1"/>
      <protection hidden="1"/>
    </xf>
    <xf numFmtId="0" fontId="11" fillId="10" borderId="17" xfId="0" applyFont="1" applyFill="1" applyBorder="1" applyProtection="1">
      <protection hidden="1"/>
    </xf>
    <xf numFmtId="0" fontId="11" fillId="10" borderId="19" xfId="0" applyFont="1" applyFill="1" applyBorder="1" applyProtection="1">
      <protection hidden="1"/>
    </xf>
    <xf numFmtId="0" fontId="14" fillId="0" borderId="21" xfId="0" applyFont="1" applyBorder="1" applyProtection="1">
      <protection hidden="1"/>
    </xf>
    <xf numFmtId="0" fontId="14" fillId="0" borderId="20" xfId="0" applyFont="1" applyBorder="1" applyProtection="1">
      <protection hidden="1"/>
    </xf>
    <xf numFmtId="0" fontId="11" fillId="10" borderId="4" xfId="0" applyFont="1" applyFill="1" applyBorder="1" applyProtection="1">
      <protection hidden="1"/>
    </xf>
    <xf numFmtId="0" fontId="11" fillId="10" borderId="5" xfId="0" applyFont="1" applyFill="1" applyBorder="1" applyProtection="1">
      <protection hidden="1"/>
    </xf>
    <xf numFmtId="0" fontId="11" fillId="10" borderId="21" xfId="0" applyFont="1" applyFill="1" applyBorder="1" applyProtection="1">
      <protection hidden="1"/>
    </xf>
    <xf numFmtId="164" fontId="24" fillId="4" borderId="1" xfId="0" applyNumberFormat="1" applyFont="1" applyFill="1" applyBorder="1" applyAlignment="1" applyProtection="1">
      <alignment horizontal="center" vertical="center"/>
      <protection hidden="1"/>
    </xf>
    <xf numFmtId="0" fontId="14" fillId="0" borderId="22" xfId="0" applyFont="1" applyBorder="1" applyProtection="1">
      <protection hidden="1"/>
    </xf>
    <xf numFmtId="0" fontId="20" fillId="0" borderId="20" xfId="0" applyFont="1" applyBorder="1" applyAlignment="1" applyProtection="1">
      <alignment horizontal="center" vertical="center" wrapText="1"/>
      <protection hidden="1"/>
    </xf>
    <xf numFmtId="164" fontId="35" fillId="11" borderId="1" xfId="0" applyNumberFormat="1" applyFont="1" applyFill="1" applyBorder="1" applyAlignment="1" applyProtection="1">
      <alignment horizontal="center" vertical="center"/>
      <protection hidden="1"/>
    </xf>
    <xf numFmtId="0" fontId="11" fillId="10" borderId="2" xfId="0" applyFont="1" applyFill="1" applyBorder="1" applyProtection="1">
      <protection hidden="1"/>
    </xf>
    <xf numFmtId="0" fontId="11" fillId="10" borderId="22" xfId="0" applyFont="1" applyFill="1" applyBorder="1" applyProtection="1">
      <protection hidden="1"/>
    </xf>
    <xf numFmtId="0" fontId="14" fillId="0" borderId="25" xfId="0" applyFont="1" applyBorder="1" applyProtection="1">
      <protection hidden="1"/>
    </xf>
    <xf numFmtId="0" fontId="14" fillId="0" borderId="24" xfId="0" applyFont="1" applyBorder="1" applyProtection="1">
      <protection hidden="1"/>
    </xf>
    <xf numFmtId="0" fontId="14" fillId="0" borderId="26" xfId="0" applyFont="1" applyBorder="1" applyProtection="1">
      <protection hidden="1"/>
    </xf>
    <xf numFmtId="0" fontId="14" fillId="0" borderId="23" xfId="0" applyFont="1" applyBorder="1" applyProtection="1">
      <protection hidden="1"/>
    </xf>
    <xf numFmtId="0" fontId="11" fillId="10" borderId="25" xfId="0" applyFont="1" applyFill="1" applyBorder="1" applyProtection="1">
      <protection hidden="1"/>
    </xf>
    <xf numFmtId="0" fontId="11" fillId="10" borderId="24" xfId="0" applyFont="1" applyFill="1" applyBorder="1" applyProtection="1">
      <protection hidden="1"/>
    </xf>
    <xf numFmtId="0" fontId="11" fillId="10" borderId="26" xfId="0" applyFont="1" applyFill="1" applyBorder="1" applyProtection="1">
      <protection hidden="1"/>
    </xf>
    <xf numFmtId="169" fontId="24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169" fontId="35" fillId="11" borderId="1" xfId="0" applyNumberFormat="1" applyFont="1" applyFill="1" applyBorder="1" applyAlignment="1" applyProtection="1">
      <alignment horizontal="center" vertical="center"/>
      <protection hidden="1"/>
    </xf>
    <xf numFmtId="0" fontId="11" fillId="10" borderId="3" xfId="0" applyFont="1" applyFill="1" applyBorder="1" applyProtection="1">
      <protection hidden="1"/>
    </xf>
    <xf numFmtId="0" fontId="11" fillId="10" borderId="6" xfId="0" applyFont="1" applyFill="1" applyBorder="1" applyProtection="1">
      <protection hidden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466725</xdr:colOff>
      <xdr:row>1</xdr:row>
      <xdr:rowOff>171450</xdr:rowOff>
    </xdr:from>
    <xdr:ext cx="1104900" cy="9239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142875</xdr:colOff>
      <xdr:row>2</xdr:row>
      <xdr:rowOff>76200</xdr:rowOff>
    </xdr:from>
    <xdr:ext cx="1114425" cy="10858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9525</xdr:colOff>
      <xdr:row>2</xdr:row>
      <xdr:rowOff>133350</xdr:rowOff>
    </xdr:from>
    <xdr:ext cx="1104900" cy="9239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A1004"/>
  <sheetViews>
    <sheetView showGridLines="0" topLeftCell="A16" workbookViewId="0">
      <selection activeCell="G43" sqref="G43"/>
    </sheetView>
  </sheetViews>
  <sheetFormatPr defaultColWidth="12.625" defaultRowHeight="15" customHeight="1" x14ac:dyDescent="0.35"/>
  <cols>
    <col min="1" max="2" width="18.875" customWidth="1"/>
    <col min="3" max="3" width="14.375" customWidth="1"/>
    <col min="4" max="4" width="26.6875" customWidth="1"/>
    <col min="5" max="5" width="25.375" customWidth="1"/>
    <col min="6" max="6" width="16.375" customWidth="1"/>
    <col min="7" max="7" width="21.375" customWidth="1"/>
    <col min="8" max="8" width="12.875" customWidth="1"/>
    <col min="9" max="9" width="18.125" customWidth="1"/>
    <col min="10" max="11" width="22.1875" customWidth="1"/>
    <col min="12" max="12" width="24.625" customWidth="1"/>
    <col min="13" max="13" width="11" customWidth="1"/>
    <col min="14" max="27" width="7.625" customWidth="1"/>
  </cols>
  <sheetData>
    <row r="1" spans="1:27" ht="13.6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3.6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36.75" customHeight="1" x14ac:dyDescent="1.35">
      <c r="A3" s="1"/>
      <c r="B3" s="1"/>
      <c r="C3" s="36" t="s">
        <v>0</v>
      </c>
      <c r="D3" s="35"/>
      <c r="E3" s="35"/>
      <c r="F3" s="35"/>
      <c r="G3" s="35"/>
      <c r="H3" s="3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2.5" customHeight="1" x14ac:dyDescent="0.7">
      <c r="A4" s="1"/>
      <c r="B4" s="1"/>
      <c r="C4" s="2" t="s">
        <v>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3.6" customHeight="1" x14ac:dyDescent="0.35">
      <c r="A5" s="1"/>
      <c r="B5" s="1"/>
      <c r="C5" s="41" t="s">
        <v>66</v>
      </c>
      <c r="D5" s="41"/>
      <c r="E5" s="41"/>
      <c r="F5" s="4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3.6" customHeight="1" x14ac:dyDescent="0.35">
      <c r="A6" s="1"/>
      <c r="B6" s="1"/>
      <c r="C6" s="41"/>
      <c r="D6" s="41"/>
      <c r="E6" s="41"/>
      <c r="F6" s="41"/>
      <c r="G6" s="3"/>
      <c r="H6" s="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3.6" customHeight="1" x14ac:dyDescent="0.35">
      <c r="A7" s="1"/>
      <c r="B7" s="1"/>
      <c r="C7" s="33"/>
      <c r="D7" s="33"/>
      <c r="E7" s="33"/>
      <c r="F7" s="33"/>
      <c r="G7" s="3"/>
      <c r="H7" s="3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s="33" customFormat="1" ht="23.25" x14ac:dyDescent="0.7">
      <c r="A8" s="1"/>
      <c r="B8" s="1"/>
      <c r="C8" s="37" t="s">
        <v>35</v>
      </c>
      <c r="D8" s="35"/>
      <c r="E8" s="35"/>
      <c r="G8" s="3"/>
      <c r="H8" s="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4.25" x14ac:dyDescent="0.35">
      <c r="A9" s="1"/>
      <c r="B9" s="1"/>
      <c r="C9" s="39" t="s">
        <v>64</v>
      </c>
      <c r="D9" s="35"/>
      <c r="E9" s="35"/>
      <c r="F9" s="33"/>
      <c r="G9" s="3"/>
      <c r="H9" s="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" customHeight="1" x14ac:dyDescent="0.35">
      <c r="A10" s="1"/>
      <c r="B10" s="1"/>
      <c r="C10" s="33"/>
      <c r="D10" s="33"/>
      <c r="E10" s="33"/>
      <c r="F10" s="33"/>
      <c r="G10" s="3"/>
      <c r="H10" s="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.5" customHeight="1" x14ac:dyDescent="0.35">
      <c r="A11" s="1"/>
      <c r="B11" s="1"/>
      <c r="C11" s="33"/>
      <c r="D11" s="33"/>
      <c r="E11" s="33"/>
      <c r="F11" s="33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24.1" customHeight="1" x14ac:dyDescent="0.35">
      <c r="A12" s="1"/>
      <c r="B12" s="1"/>
      <c r="C12" s="73" t="s">
        <v>2</v>
      </c>
      <c r="D12" s="74" t="s">
        <v>3</v>
      </c>
      <c r="E12" s="74" t="s">
        <v>65</v>
      </c>
      <c r="F12" s="74" t="s">
        <v>4</v>
      </c>
      <c r="G12" s="74" t="s">
        <v>5</v>
      </c>
      <c r="H12" s="75" t="s">
        <v>6</v>
      </c>
      <c r="L12" s="1"/>
    </row>
    <row r="13" spans="1:27" ht="13.6" customHeight="1" x14ac:dyDescent="0.45">
      <c r="A13" s="1"/>
      <c r="B13" s="1"/>
      <c r="C13" s="64" t="s">
        <v>7</v>
      </c>
      <c r="D13" s="65" t="s">
        <v>8</v>
      </c>
      <c r="E13" s="94"/>
      <c r="F13" s="66">
        <f t="shared" ref="F13:F15" si="0">E13/5</f>
        <v>0</v>
      </c>
      <c r="G13" s="67">
        <v>15000</v>
      </c>
      <c r="H13" s="67">
        <v>3000</v>
      </c>
      <c r="L13" s="1"/>
    </row>
    <row r="14" spans="1:27" ht="13.6" customHeight="1" x14ac:dyDescent="0.45">
      <c r="A14" s="1"/>
      <c r="B14" s="1"/>
      <c r="C14" s="64" t="s">
        <v>9</v>
      </c>
      <c r="D14" s="65" t="s">
        <v>10</v>
      </c>
      <c r="E14" s="94"/>
      <c r="F14" s="66">
        <f t="shared" si="0"/>
        <v>0</v>
      </c>
      <c r="G14" s="67">
        <v>25000</v>
      </c>
      <c r="H14" s="67">
        <v>5000</v>
      </c>
      <c r="L14" s="1"/>
    </row>
    <row r="15" spans="1:27" ht="13.6" customHeight="1" x14ac:dyDescent="0.45">
      <c r="A15" s="1"/>
      <c r="B15" s="1"/>
      <c r="C15" s="68" t="s">
        <v>11</v>
      </c>
      <c r="D15" s="65" t="s">
        <v>12</v>
      </c>
      <c r="E15" s="94"/>
      <c r="F15" s="69">
        <f t="shared" si="0"/>
        <v>0</v>
      </c>
      <c r="G15" s="67">
        <v>25000</v>
      </c>
      <c r="H15" s="67">
        <v>5000</v>
      </c>
      <c r="L15" s="1"/>
    </row>
    <row r="16" spans="1:27" ht="13.6" customHeight="1" x14ac:dyDescent="0.45">
      <c r="A16" s="1"/>
      <c r="B16" s="1"/>
      <c r="C16" s="70"/>
      <c r="D16" s="71"/>
      <c r="E16" s="95"/>
      <c r="F16" s="71"/>
      <c r="G16" s="68"/>
      <c r="H16" s="68"/>
      <c r="I16" s="6"/>
      <c r="L16" s="1"/>
    </row>
    <row r="17" spans="1:27" ht="13.6" customHeight="1" x14ac:dyDescent="0.45">
      <c r="A17" s="1"/>
      <c r="B17" s="1"/>
      <c r="C17" s="68" t="s">
        <v>13</v>
      </c>
      <c r="D17" s="65" t="s">
        <v>14</v>
      </c>
      <c r="E17" s="94"/>
      <c r="F17" s="71">
        <f t="shared" ref="F17:F19" si="1">E17/5</f>
        <v>0</v>
      </c>
      <c r="G17" s="67">
        <v>15000</v>
      </c>
      <c r="H17" s="67">
        <v>3000</v>
      </c>
      <c r="I17" s="6"/>
      <c r="L17" s="1"/>
    </row>
    <row r="18" spans="1:27" ht="13.6" customHeight="1" x14ac:dyDescent="0.45">
      <c r="A18" s="1"/>
      <c r="B18" s="1"/>
      <c r="C18" s="68" t="s">
        <v>15</v>
      </c>
      <c r="D18" s="65" t="s">
        <v>16</v>
      </c>
      <c r="E18" s="94"/>
      <c r="F18" s="71">
        <f t="shared" si="1"/>
        <v>0</v>
      </c>
      <c r="G18" s="67">
        <v>25000</v>
      </c>
      <c r="H18" s="67">
        <v>5000</v>
      </c>
      <c r="I18" s="6"/>
      <c r="L18" s="1"/>
    </row>
    <row r="19" spans="1:27" ht="13.6" customHeight="1" x14ac:dyDescent="0.45">
      <c r="A19" s="1"/>
      <c r="B19" s="1"/>
      <c r="C19" s="68" t="s">
        <v>17</v>
      </c>
      <c r="D19" s="65" t="s">
        <v>18</v>
      </c>
      <c r="E19" s="94"/>
      <c r="F19" s="71">
        <f t="shared" si="1"/>
        <v>0</v>
      </c>
      <c r="G19" s="67">
        <v>25000</v>
      </c>
      <c r="H19" s="67">
        <v>5000</v>
      </c>
      <c r="I19" s="6"/>
      <c r="L19" s="1"/>
    </row>
    <row r="20" spans="1:27" ht="13.6" customHeight="1" x14ac:dyDescent="0.45">
      <c r="A20" s="1"/>
      <c r="B20" s="1"/>
      <c r="C20" s="70"/>
      <c r="D20" s="71"/>
      <c r="E20" s="95"/>
      <c r="F20" s="71"/>
      <c r="G20" s="68"/>
      <c r="H20" s="68"/>
      <c r="I20" s="6"/>
      <c r="K20" s="4"/>
      <c r="L20" s="4"/>
      <c r="M20" s="4"/>
    </row>
    <row r="21" spans="1:27" ht="13.6" customHeight="1" x14ac:dyDescent="0.45">
      <c r="A21" s="1"/>
      <c r="B21" s="1"/>
      <c r="C21" s="68" t="s">
        <v>19</v>
      </c>
      <c r="D21" s="65" t="s">
        <v>20</v>
      </c>
      <c r="E21" s="94"/>
      <c r="F21" s="71">
        <f t="shared" ref="F21:F23" si="2">E21/5</f>
        <v>0</v>
      </c>
      <c r="G21" s="67">
        <v>15000</v>
      </c>
      <c r="H21" s="67">
        <v>3000</v>
      </c>
      <c r="I21" s="6"/>
      <c r="K21" s="4"/>
      <c r="L21" s="4"/>
      <c r="M21" s="4"/>
    </row>
    <row r="22" spans="1:27" ht="13.6" customHeight="1" x14ac:dyDescent="0.45">
      <c r="A22" s="1"/>
      <c r="B22" s="1"/>
      <c r="C22" s="68" t="s">
        <v>21</v>
      </c>
      <c r="D22" s="65" t="s">
        <v>22</v>
      </c>
      <c r="E22" s="94"/>
      <c r="F22" s="71">
        <f t="shared" si="2"/>
        <v>0</v>
      </c>
      <c r="G22" s="67">
        <v>25000</v>
      </c>
      <c r="H22" s="67">
        <v>5000</v>
      </c>
      <c r="I22" s="6"/>
      <c r="K22" s="4"/>
      <c r="L22" s="4"/>
      <c r="M22" s="4"/>
    </row>
    <row r="23" spans="1:27" ht="13.6" customHeight="1" x14ac:dyDescent="0.45">
      <c r="A23" s="1"/>
      <c r="B23" s="1"/>
      <c r="C23" s="68" t="s">
        <v>23</v>
      </c>
      <c r="D23" s="65" t="s">
        <v>24</v>
      </c>
      <c r="E23" s="94"/>
      <c r="F23" s="71">
        <f t="shared" si="2"/>
        <v>0</v>
      </c>
      <c r="G23" s="67">
        <v>25000</v>
      </c>
      <c r="H23" s="67">
        <v>5000</v>
      </c>
      <c r="I23" s="6"/>
      <c r="K23" s="4"/>
      <c r="L23" s="4"/>
      <c r="M23" s="4"/>
    </row>
    <row r="24" spans="1:27" ht="13.6" customHeight="1" x14ac:dyDescent="0.45">
      <c r="A24" s="1"/>
      <c r="B24" s="1"/>
      <c r="C24" s="70"/>
      <c r="D24" s="71"/>
      <c r="E24" s="95"/>
      <c r="F24" s="71"/>
      <c r="G24" s="68"/>
      <c r="H24" s="68"/>
      <c r="I24" s="6"/>
      <c r="L24" s="1"/>
    </row>
    <row r="25" spans="1:27" ht="13.6" customHeight="1" x14ac:dyDescent="0.45">
      <c r="A25" s="1"/>
      <c r="B25" s="1"/>
      <c r="C25" s="68" t="s">
        <v>25</v>
      </c>
      <c r="D25" s="65" t="s">
        <v>26</v>
      </c>
      <c r="E25" s="94"/>
      <c r="F25" s="71">
        <f t="shared" ref="F25:F28" si="3">E25/5</f>
        <v>0</v>
      </c>
      <c r="G25" s="67">
        <v>15000</v>
      </c>
      <c r="H25" s="67">
        <v>3000</v>
      </c>
      <c r="I25" s="6"/>
      <c r="L25" s="1"/>
    </row>
    <row r="26" spans="1:27" ht="13.6" customHeight="1" x14ac:dyDescent="0.45">
      <c r="A26" s="1"/>
      <c r="B26" s="1"/>
      <c r="C26" s="68" t="s">
        <v>27</v>
      </c>
      <c r="D26" s="65" t="s">
        <v>28</v>
      </c>
      <c r="E26" s="94"/>
      <c r="F26" s="71">
        <f t="shared" si="3"/>
        <v>0</v>
      </c>
      <c r="G26" s="67">
        <v>25000</v>
      </c>
      <c r="H26" s="67">
        <v>5000</v>
      </c>
      <c r="I26" s="6"/>
      <c r="L26" s="1"/>
    </row>
    <row r="27" spans="1:27" ht="13.6" customHeight="1" x14ac:dyDescent="0.45">
      <c r="A27" s="1"/>
      <c r="B27" s="1"/>
      <c r="C27" s="68" t="s">
        <v>29</v>
      </c>
      <c r="D27" s="65" t="s">
        <v>30</v>
      </c>
      <c r="E27" s="94"/>
      <c r="F27" s="71">
        <f t="shared" si="3"/>
        <v>0</v>
      </c>
      <c r="G27" s="67">
        <v>25000</v>
      </c>
      <c r="H27" s="67">
        <v>5000</v>
      </c>
      <c r="I27" s="6"/>
      <c r="L27" s="1"/>
    </row>
    <row r="28" spans="1:27" ht="13.6" customHeight="1" x14ac:dyDescent="0.45">
      <c r="A28" s="1"/>
      <c r="B28" s="1"/>
      <c r="C28" s="70"/>
      <c r="D28" s="71"/>
      <c r="E28" s="95"/>
      <c r="F28" s="71">
        <f t="shared" si="3"/>
        <v>0</v>
      </c>
      <c r="G28" s="68"/>
      <c r="H28" s="68"/>
      <c r="I28" s="6"/>
      <c r="L28" s="1"/>
    </row>
    <row r="29" spans="1:27" ht="13.6" customHeight="1" x14ac:dyDescent="0.45">
      <c r="A29" s="1"/>
      <c r="B29" s="1"/>
      <c r="C29" s="68" t="s">
        <v>31</v>
      </c>
      <c r="D29" s="65" t="s">
        <v>32</v>
      </c>
      <c r="E29" s="94"/>
      <c r="F29" s="71">
        <f t="shared" ref="F29:F30" si="4">E29/4</f>
        <v>0</v>
      </c>
      <c r="G29" s="72">
        <f t="shared" ref="G29:G30" si="5">H29*4</f>
        <v>50000</v>
      </c>
      <c r="H29" s="72">
        <v>12500</v>
      </c>
      <c r="I29" s="6"/>
      <c r="L29" s="1"/>
    </row>
    <row r="30" spans="1:27" ht="13.6" customHeight="1" x14ac:dyDescent="0.45">
      <c r="A30" s="1"/>
      <c r="B30" s="1"/>
      <c r="C30" s="68" t="s">
        <v>33</v>
      </c>
      <c r="D30" s="65" t="s">
        <v>34</v>
      </c>
      <c r="E30" s="94"/>
      <c r="F30" s="71">
        <f t="shared" si="4"/>
        <v>0</v>
      </c>
      <c r="G30" s="72">
        <f t="shared" si="5"/>
        <v>10000</v>
      </c>
      <c r="H30" s="72">
        <v>2500</v>
      </c>
      <c r="I30" s="6"/>
      <c r="L30" s="1"/>
    </row>
    <row r="31" spans="1:27" ht="13.6" customHeight="1" x14ac:dyDescent="0.45">
      <c r="A31" s="1"/>
      <c r="B31" s="1"/>
      <c r="C31" s="96"/>
      <c r="D31" s="97"/>
      <c r="E31" s="97"/>
      <c r="F31" s="97"/>
      <c r="G31" s="97"/>
      <c r="H31" s="98"/>
      <c r="I31" s="7"/>
      <c r="K31" s="1"/>
    </row>
    <row r="32" spans="1:27" ht="20.350000000000001" customHeight="1" x14ac:dyDescent="0.7">
      <c r="A32" s="1"/>
      <c r="B32" s="1"/>
      <c r="C32" s="37" t="s">
        <v>36</v>
      </c>
      <c r="D32" s="35"/>
      <c r="E32" s="35"/>
      <c r="F32" s="38" t="s">
        <v>67</v>
      </c>
      <c r="G32" s="35"/>
      <c r="H32" s="35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 x14ac:dyDescent="0.35">
      <c r="A33" s="1"/>
      <c r="B33" s="1"/>
      <c r="C33" s="39" t="s">
        <v>37</v>
      </c>
      <c r="D33" s="35"/>
      <c r="E33" s="35"/>
      <c r="F33" s="39" t="s">
        <v>38</v>
      </c>
      <c r="G33" s="35"/>
      <c r="H33" s="35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23.2" customHeight="1" x14ac:dyDescent="0.5">
      <c r="A34" s="1"/>
      <c r="B34" s="1"/>
      <c r="C34" s="8"/>
      <c r="D34" s="8"/>
      <c r="E34" s="8"/>
      <c r="F34" s="9"/>
      <c r="G34" s="9"/>
      <c r="H34" s="9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 x14ac:dyDescent="0.5">
      <c r="A35" s="1"/>
      <c r="B35" s="1"/>
      <c r="C35" s="34" t="s">
        <v>39</v>
      </c>
      <c r="D35" s="35"/>
      <c r="E35" s="35"/>
      <c r="F35" s="40" t="s">
        <v>68</v>
      </c>
      <c r="G35" s="35"/>
      <c r="H35" s="35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9.85" customHeight="1" x14ac:dyDescent="0.5">
      <c r="A36" s="10"/>
      <c r="B36" s="10"/>
      <c r="C36" s="11"/>
      <c r="D36" s="11"/>
      <c r="E36" s="11"/>
      <c r="F36" s="9"/>
      <c r="G36" s="9"/>
      <c r="H36" s="9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ht="13.6" customHeight="1" x14ac:dyDescent="0.35">
      <c r="A37" s="1"/>
      <c r="B37" s="1"/>
      <c r="C37" s="91" t="s">
        <v>40</v>
      </c>
      <c r="D37" s="92"/>
      <c r="E37" s="92"/>
      <c r="F37" s="93">
        <v>35000</v>
      </c>
      <c r="G37" s="92"/>
      <c r="H37" s="92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21.75" customHeight="1" x14ac:dyDescent="0.35">
      <c r="A38" s="1"/>
      <c r="B38" s="1"/>
      <c r="C38" s="92"/>
      <c r="D38" s="92"/>
      <c r="E38" s="92"/>
      <c r="F38" s="92"/>
      <c r="G38" s="92"/>
      <c r="H38" s="9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24.85" customHeight="1" x14ac:dyDescent="0.5">
      <c r="A39" s="12"/>
      <c r="B39" s="12"/>
      <c r="C39" s="76" t="s">
        <v>41</v>
      </c>
      <c r="D39" s="77" t="s">
        <v>42</v>
      </c>
      <c r="E39" s="77" t="s">
        <v>43</v>
      </c>
      <c r="F39" s="77" t="s">
        <v>44</v>
      </c>
      <c r="G39" s="77" t="s">
        <v>45</v>
      </c>
      <c r="H39" s="77" t="s">
        <v>46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7" ht="15.75" customHeight="1" x14ac:dyDescent="0.45">
      <c r="A40" s="13"/>
      <c r="B40" s="1"/>
      <c r="C40" s="68" t="str">
        <f>IF(C37="14""",C13,IF(C37="16""",C17,IF(C37="17""",C21,IF(C37="20""",C25,0))))</f>
        <v>ES-FPP-20-200</v>
      </c>
      <c r="D40" s="79">
        <f t="shared" ref="D40:D42" si="6">H13</f>
        <v>3000</v>
      </c>
      <c r="E40" s="80">
        <f>F37/D40</f>
        <v>11.666666666666666</v>
      </c>
      <c r="F40" s="80">
        <f t="shared" ref="F40:F42" si="7">CEILING(E40,5)/5</f>
        <v>3</v>
      </c>
      <c r="G40" s="81">
        <f>IF(C40="ES-FPP-14-200",(E13*F40),IF(C40="ES-FPP-16-200",(E17*F40),IF(C40="ES-FPP-17-200",(E21*F40),IF(C40="ES-FPP-20-200",(E25*F40),0))))</f>
        <v>0</v>
      </c>
      <c r="H40" s="82">
        <f>G40/F37</f>
        <v>0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7" ht="15.75" customHeight="1" x14ac:dyDescent="0.45">
      <c r="A41" s="14"/>
      <c r="B41" s="1"/>
      <c r="C41" s="68" t="str">
        <f>IF(C37="14""",C14,IF(C37="16""",C18,IF(C37="17""",C22,IF(C37="20""",C26,0))))</f>
        <v>ES-FPP-20-400</v>
      </c>
      <c r="D41" s="79">
        <f t="shared" si="6"/>
        <v>5000</v>
      </c>
      <c r="E41" s="80">
        <f>F37/D41</f>
        <v>7</v>
      </c>
      <c r="F41" s="80">
        <f t="shared" si="7"/>
        <v>2</v>
      </c>
      <c r="G41" s="81">
        <f>IF(C41="ES-FPP-14-400",(E14*F41),IF(C41="ES-FPP-16-400",(E18*F41),IF(C41="ES-FPP-17-400",(E22*F41),IF(C41="ES-FPP-20-400",(E26*F41),0))))</f>
        <v>0</v>
      </c>
      <c r="H41" s="82">
        <f>G41/F37</f>
        <v>0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7" ht="15.75" customHeight="1" x14ac:dyDescent="0.45">
      <c r="A42" s="14"/>
      <c r="B42" s="1"/>
      <c r="C42" s="68" t="str">
        <f>IF(C37="14""",C15,IF(C37="16""",C19,IF(C37="17""",C23,IF(C37="20""",C27,0))))</f>
        <v>ES-FPP-20-800</v>
      </c>
      <c r="D42" s="79">
        <f t="shared" si="6"/>
        <v>5000</v>
      </c>
      <c r="E42" s="80">
        <f>F37/D42</f>
        <v>7</v>
      </c>
      <c r="F42" s="80">
        <f t="shared" si="7"/>
        <v>2</v>
      </c>
      <c r="G42" s="81">
        <f>IF(C42="ES-FPP-14-800",(E15*F42),IF(C42="ES-FPP-16-800",(E19*F42),IF(C42="ES-FPP-17-800",(E23*F42),IF(C42="ES-FPP-20-800",(E27*F42),0))))</f>
        <v>0</v>
      </c>
      <c r="H42" s="82">
        <f>G42/F37</f>
        <v>0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7" ht="15.75" customHeight="1" x14ac:dyDescent="0.45">
      <c r="A43" s="14"/>
      <c r="B43" s="1"/>
      <c r="C43" s="68" t="str">
        <f t="shared" ref="C43:C44" si="8">C29</f>
        <v>ES35-4</v>
      </c>
      <c r="D43" s="79">
        <f>H29</f>
        <v>12500</v>
      </c>
      <c r="E43" s="80">
        <f>F37/D43</f>
        <v>2.8</v>
      </c>
      <c r="F43" s="80">
        <f t="shared" ref="F43:F44" si="9">CEILING(E43,4)/4</f>
        <v>1</v>
      </c>
      <c r="G43" s="81">
        <f t="shared" ref="G43:G44" si="10">E29*F43</f>
        <v>0</v>
      </c>
      <c r="H43" s="82">
        <f>G43/F37</f>
        <v>0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7" ht="15.75" customHeight="1" x14ac:dyDescent="0.45">
      <c r="A44" s="14"/>
      <c r="B44" s="1"/>
      <c r="C44" s="68" t="str">
        <f t="shared" si="8"/>
        <v>ES36-4</v>
      </c>
      <c r="D44" s="79">
        <v>2500</v>
      </c>
      <c r="E44" s="80">
        <f>F37/D44</f>
        <v>14</v>
      </c>
      <c r="F44" s="80">
        <f t="shared" si="9"/>
        <v>4</v>
      </c>
      <c r="G44" s="81">
        <f t="shared" si="10"/>
        <v>0</v>
      </c>
      <c r="H44" s="82">
        <f>G44/F37</f>
        <v>0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7" ht="13.6" customHeight="1" x14ac:dyDescent="0.45">
      <c r="A45" s="1"/>
      <c r="B45" s="1"/>
      <c r="C45" s="78"/>
      <c r="D45" s="83"/>
      <c r="E45" s="83"/>
      <c r="F45" s="84"/>
      <c r="G45" s="85"/>
      <c r="H45" s="86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7" ht="33.75" customHeight="1" x14ac:dyDescent="0.45">
      <c r="A46" s="1"/>
      <c r="B46" s="1"/>
      <c r="C46" s="16"/>
      <c r="D46" s="87"/>
      <c r="E46" s="87"/>
      <c r="F46" s="88" t="s">
        <v>47</v>
      </c>
      <c r="G46" s="89">
        <f t="shared" ref="G46:H46" si="11">SUM(G40:G44)</f>
        <v>0</v>
      </c>
      <c r="H46" s="90">
        <f t="shared" si="11"/>
        <v>0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7" ht="13.6" customHeight="1" x14ac:dyDescent="0.45">
      <c r="A47" s="1"/>
      <c r="B47" s="1"/>
      <c r="D47" s="7"/>
      <c r="G47" s="15"/>
      <c r="H47" s="17"/>
      <c r="I47" s="1"/>
      <c r="K47" s="18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7" ht="13.6" customHeight="1" x14ac:dyDescent="0.45">
      <c r="A48" s="1"/>
      <c r="B48" s="1"/>
      <c r="C48" s="4"/>
      <c r="D48" s="19"/>
      <c r="E48" s="15"/>
      <c r="F48" s="20"/>
      <c r="G48" s="15"/>
      <c r="H48" s="17"/>
      <c r="I48" s="17"/>
      <c r="J48" s="5"/>
      <c r="K48" s="18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7" ht="13.6" customHeight="1" x14ac:dyDescent="0.45">
      <c r="A49" s="1"/>
      <c r="B49" s="1"/>
      <c r="C49" s="4"/>
      <c r="J49" s="17"/>
      <c r="K49" s="17"/>
      <c r="L49" s="5"/>
      <c r="M49" s="18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3.6" customHeight="1" x14ac:dyDescent="0.45">
      <c r="A50" s="1"/>
      <c r="B50" s="1"/>
      <c r="C50" s="4"/>
      <c r="J50" s="17"/>
      <c r="K50" s="17"/>
      <c r="L50" s="5"/>
      <c r="M50" s="18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3.6" customHeight="1" x14ac:dyDescent="0.45">
      <c r="A51" s="1"/>
      <c r="B51" s="1"/>
      <c r="C51" s="4"/>
      <c r="J51" s="17"/>
      <c r="K51" s="17"/>
      <c r="L51" s="20"/>
      <c r="M51" s="21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3.6" customHeight="1" x14ac:dyDescent="0.45">
      <c r="A52" s="1"/>
      <c r="B52" s="1"/>
      <c r="C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3.6" customHeight="1" x14ac:dyDescent="0.45">
      <c r="A53" s="1"/>
      <c r="B53" s="1"/>
      <c r="C53" s="4"/>
      <c r="J53" s="17"/>
      <c r="K53" s="17"/>
      <c r="L53" s="5"/>
      <c r="M53" s="18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3.6" customHeight="1" x14ac:dyDescent="0.45">
      <c r="A54" s="1"/>
      <c r="B54" s="1"/>
      <c r="C54" s="4"/>
      <c r="J54" s="17"/>
      <c r="K54" s="17"/>
      <c r="L54" s="5"/>
      <c r="M54" s="18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3.6" customHeight="1" x14ac:dyDescent="0.45">
      <c r="A55" s="1"/>
      <c r="B55" s="1"/>
      <c r="C55" s="4"/>
      <c r="J55" s="17"/>
      <c r="K55" s="17"/>
      <c r="L55" s="5"/>
      <c r="M55" s="18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3.6" customHeight="1" x14ac:dyDescent="0.45">
      <c r="A56" s="1"/>
      <c r="B56" s="1"/>
      <c r="C56" s="4"/>
      <c r="J56" s="17"/>
      <c r="K56" s="17"/>
      <c r="L56" s="5"/>
      <c r="M56" s="1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3.6" customHeight="1" x14ac:dyDescent="0.45">
      <c r="A57" s="1"/>
      <c r="B57" s="1"/>
      <c r="C57" s="4"/>
      <c r="J57" s="17"/>
      <c r="K57" s="17"/>
      <c r="L57" s="5"/>
      <c r="M57" s="18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6" customHeight="1" x14ac:dyDescent="0.45">
      <c r="A58" s="1"/>
      <c r="B58" s="1"/>
      <c r="C58" s="4"/>
      <c r="D58" s="15"/>
      <c r="E58" s="15"/>
      <c r="F58" s="15"/>
      <c r="G58" s="15"/>
      <c r="H58" s="20"/>
      <c r="I58" s="15"/>
      <c r="J58" s="17"/>
      <c r="K58" s="17"/>
      <c r="L58" s="5"/>
      <c r="M58" s="18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6" customHeight="1" x14ac:dyDescent="0.45">
      <c r="A59" s="1"/>
      <c r="B59" s="1"/>
      <c r="C59" s="4"/>
      <c r="D59" s="15"/>
      <c r="E59" s="15"/>
      <c r="F59" s="15"/>
      <c r="G59" s="15"/>
      <c r="H59" s="20"/>
      <c r="I59" s="15"/>
      <c r="J59" s="17"/>
      <c r="K59" s="17"/>
      <c r="L59" s="5"/>
      <c r="M59" s="18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6" customHeight="1" x14ac:dyDescent="0.45">
      <c r="A60" s="1"/>
      <c r="B60" s="1"/>
      <c r="C60" s="4"/>
      <c r="D60" s="15"/>
      <c r="E60" s="15"/>
      <c r="F60" s="15"/>
      <c r="G60" s="15"/>
      <c r="H60" s="20"/>
      <c r="I60" s="15"/>
      <c r="J60" s="17"/>
      <c r="K60" s="17"/>
      <c r="L60" s="5"/>
      <c r="M60" s="18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6" customHeight="1" x14ac:dyDescent="0.45">
      <c r="A61" s="1"/>
      <c r="B61" s="1"/>
      <c r="C61" s="4"/>
      <c r="D61" s="4"/>
      <c r="E61" s="4"/>
      <c r="F61" s="4"/>
      <c r="G61" s="4"/>
      <c r="H61" s="4"/>
      <c r="I61" s="15"/>
      <c r="J61" s="17"/>
      <c r="K61" s="17"/>
      <c r="L61" s="20"/>
      <c r="M61" s="21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6" customHeight="1" x14ac:dyDescent="0.45">
      <c r="A62" s="1"/>
      <c r="B62" s="1"/>
      <c r="C62" s="4"/>
      <c r="D62" s="4"/>
      <c r="E62" s="4"/>
      <c r="F62" s="4"/>
      <c r="G62" s="4"/>
      <c r="H62" s="4"/>
      <c r="I62" s="15"/>
      <c r="J62" s="17"/>
      <c r="K62" s="17"/>
      <c r="L62" s="5"/>
      <c r="M62" s="18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6" customHeight="1" x14ac:dyDescent="0.45">
      <c r="A63" s="1"/>
      <c r="B63" s="1"/>
      <c r="C63" s="4"/>
      <c r="D63" s="15"/>
      <c r="E63" s="15"/>
      <c r="F63" s="15"/>
      <c r="G63" s="15"/>
      <c r="H63" s="20"/>
      <c r="I63" s="15"/>
      <c r="J63" s="17"/>
      <c r="K63" s="17"/>
      <c r="L63" s="5"/>
      <c r="M63" s="18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3.6" customHeight="1" x14ac:dyDescent="0.45">
      <c r="A64" s="1"/>
      <c r="B64" s="1"/>
      <c r="C64" s="4"/>
      <c r="D64" s="15"/>
      <c r="E64" s="15"/>
      <c r="F64" s="15"/>
      <c r="G64" s="15"/>
      <c r="H64" s="20"/>
      <c r="I64" s="15"/>
      <c r="J64" s="17"/>
      <c r="K64" s="17"/>
      <c r="L64" s="5"/>
      <c r="M64" s="18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3.6" customHeight="1" x14ac:dyDescent="0.45">
      <c r="A65" s="1"/>
      <c r="B65" s="1"/>
      <c r="C65" s="4"/>
      <c r="D65" s="15"/>
      <c r="E65" s="15"/>
      <c r="F65" s="15"/>
      <c r="G65" s="15"/>
      <c r="H65" s="20"/>
      <c r="I65" s="15"/>
      <c r="J65" s="17"/>
      <c r="K65" s="17"/>
      <c r="L65" s="5"/>
      <c r="M65" s="18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3.6" customHeight="1" x14ac:dyDescent="0.45">
      <c r="A66" s="1"/>
      <c r="B66" s="1"/>
      <c r="C66" s="4"/>
      <c r="D66" s="15"/>
      <c r="E66" s="15"/>
      <c r="F66" s="15"/>
      <c r="G66" s="15"/>
      <c r="H66" s="20"/>
      <c r="I66" s="15"/>
      <c r="J66" s="17"/>
      <c r="K66" s="17"/>
      <c r="L66" s="5"/>
      <c r="M66" s="18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3.6" customHeight="1" x14ac:dyDescent="0.45">
      <c r="A67" s="1"/>
      <c r="B67" s="1"/>
      <c r="C67" s="4"/>
      <c r="D67" s="15"/>
      <c r="E67" s="15"/>
      <c r="F67" s="15"/>
      <c r="G67" s="15"/>
      <c r="H67" s="20"/>
      <c r="I67" s="15"/>
      <c r="J67" s="17"/>
      <c r="K67" s="17"/>
      <c r="L67" s="5"/>
      <c r="M67" s="18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3.6" customHeight="1" x14ac:dyDescent="0.45">
      <c r="A68" s="1"/>
      <c r="B68" s="1"/>
      <c r="C68" s="4"/>
      <c r="D68" s="15"/>
      <c r="E68" s="15"/>
      <c r="F68" s="15"/>
      <c r="G68" s="15"/>
      <c r="H68" s="20"/>
      <c r="I68" s="15"/>
      <c r="J68" s="17"/>
      <c r="K68" s="17"/>
      <c r="L68" s="5"/>
      <c r="M68" s="18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3.6" customHeight="1" x14ac:dyDescent="0.45">
      <c r="A69" s="1"/>
      <c r="B69" s="1"/>
      <c r="C69" s="4"/>
      <c r="D69" s="15"/>
      <c r="E69" s="15"/>
      <c r="F69" s="15"/>
      <c r="G69" s="15"/>
      <c r="H69" s="20"/>
      <c r="I69" s="15"/>
      <c r="J69" s="17"/>
      <c r="K69" s="17"/>
      <c r="L69" s="5"/>
      <c r="M69" s="18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3.6" customHeight="1" x14ac:dyDescent="0.45">
      <c r="A70" s="1"/>
      <c r="B70" s="1"/>
      <c r="C70" s="4"/>
      <c r="D70" s="15"/>
      <c r="E70" s="15"/>
      <c r="F70" s="15"/>
      <c r="G70" s="15"/>
      <c r="H70" s="20"/>
      <c r="I70" s="15"/>
      <c r="J70" s="17"/>
      <c r="K70" s="17"/>
      <c r="L70" s="5"/>
      <c r="M70" s="18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3.6" customHeight="1" x14ac:dyDescent="0.45">
      <c r="A71" s="1"/>
      <c r="B71" s="1"/>
      <c r="C71" s="4"/>
      <c r="D71" s="4"/>
      <c r="E71" s="4"/>
      <c r="F71" s="4"/>
      <c r="G71" s="4"/>
      <c r="H71" s="4"/>
      <c r="I71" s="4"/>
      <c r="J71" s="17"/>
      <c r="K71" s="17"/>
      <c r="L71" s="20"/>
      <c r="M71" s="21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3.6" customHeight="1" x14ac:dyDescent="0.45">
      <c r="A72" s="1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3.6" customHeight="1" x14ac:dyDescent="0.45">
      <c r="A73" s="1"/>
      <c r="B73" s="1"/>
      <c r="C73" s="4"/>
      <c r="D73" s="15"/>
      <c r="E73" s="15"/>
      <c r="F73" s="15"/>
      <c r="G73" s="15"/>
      <c r="H73" s="20"/>
      <c r="I73" s="15"/>
      <c r="J73" s="17"/>
      <c r="K73" s="17"/>
      <c r="L73" s="5"/>
      <c r="M73" s="18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3.6" customHeight="1" x14ac:dyDescent="0.45">
      <c r="A74" s="1"/>
      <c r="B74" s="1"/>
      <c r="C74" s="4"/>
      <c r="D74" s="15"/>
      <c r="E74" s="15"/>
      <c r="F74" s="15"/>
      <c r="G74" s="15"/>
      <c r="H74" s="20"/>
      <c r="I74" s="15"/>
      <c r="J74" s="17"/>
      <c r="K74" s="17"/>
      <c r="L74" s="5"/>
      <c r="M74" s="18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3.6" customHeight="1" x14ac:dyDescent="0.45">
      <c r="A75" s="1"/>
      <c r="B75" s="1"/>
      <c r="C75" s="4"/>
      <c r="D75" s="15"/>
      <c r="E75" s="15"/>
      <c r="F75" s="15"/>
      <c r="G75" s="15"/>
      <c r="H75" s="20"/>
      <c r="I75" s="15"/>
      <c r="J75" s="17"/>
      <c r="K75" s="17"/>
      <c r="L75" s="5"/>
      <c r="M75" s="18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3.6" customHeight="1" x14ac:dyDescent="0.45">
      <c r="A76" s="1"/>
      <c r="B76" s="1"/>
      <c r="C76" s="4"/>
      <c r="D76" s="15"/>
      <c r="E76" s="15"/>
      <c r="F76" s="15"/>
      <c r="G76" s="15"/>
      <c r="H76" s="20"/>
      <c r="I76" s="15"/>
      <c r="J76" s="17"/>
      <c r="K76" s="17"/>
      <c r="L76" s="5"/>
      <c r="M76" s="18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3.6" customHeight="1" x14ac:dyDescent="0.45">
      <c r="A77" s="1"/>
      <c r="B77" s="1"/>
      <c r="C77" s="4"/>
      <c r="D77" s="15"/>
      <c r="E77" s="15"/>
      <c r="F77" s="15"/>
      <c r="G77" s="15"/>
      <c r="H77" s="20"/>
      <c r="I77" s="15"/>
      <c r="J77" s="17"/>
      <c r="K77" s="17"/>
      <c r="L77" s="5"/>
      <c r="M77" s="18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3.6" customHeight="1" x14ac:dyDescent="0.45">
      <c r="A78" s="1"/>
      <c r="B78" s="1"/>
      <c r="C78" s="4"/>
      <c r="D78" s="15"/>
      <c r="E78" s="15"/>
      <c r="F78" s="15"/>
      <c r="G78" s="15"/>
      <c r="H78" s="20"/>
      <c r="I78" s="15"/>
      <c r="J78" s="17"/>
      <c r="K78" s="17"/>
      <c r="L78" s="5"/>
      <c r="M78" s="18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3.6" customHeight="1" x14ac:dyDescent="0.45">
      <c r="A79" s="1"/>
      <c r="B79" s="1"/>
      <c r="C79" s="4"/>
      <c r="D79" s="15"/>
      <c r="E79" s="15"/>
      <c r="F79" s="15"/>
      <c r="G79" s="15"/>
      <c r="H79" s="20"/>
      <c r="I79" s="15"/>
      <c r="J79" s="17"/>
      <c r="K79" s="17"/>
      <c r="L79" s="5"/>
      <c r="M79" s="18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3.6" customHeight="1" x14ac:dyDescent="0.45">
      <c r="A80" s="1"/>
      <c r="B80" s="1"/>
      <c r="C80" s="4"/>
      <c r="D80" s="15"/>
      <c r="E80" s="15"/>
      <c r="F80" s="15"/>
      <c r="G80" s="15"/>
      <c r="H80" s="20"/>
      <c r="I80" s="15"/>
      <c r="J80" s="17"/>
      <c r="K80" s="17"/>
      <c r="L80" s="5"/>
      <c r="M80" s="18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3.6" customHeight="1" x14ac:dyDescent="0.45">
      <c r="A81" s="1"/>
      <c r="B81" s="1"/>
      <c r="C81" s="4"/>
      <c r="D81" s="4"/>
      <c r="E81" s="4"/>
      <c r="F81" s="4"/>
      <c r="G81" s="4"/>
      <c r="H81" s="4"/>
      <c r="I81" s="15"/>
      <c r="J81" s="17"/>
      <c r="K81" s="17"/>
      <c r="L81" s="20"/>
      <c r="M81" s="21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3.6" customHeight="1" x14ac:dyDescent="0.45">
      <c r="A82" s="1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3.6" customHeight="1" x14ac:dyDescent="0.45">
      <c r="A83" s="1"/>
      <c r="B83" s="1"/>
      <c r="C83" s="4"/>
      <c r="D83" s="4"/>
      <c r="E83" s="4"/>
      <c r="F83" s="4"/>
      <c r="G83" s="4"/>
      <c r="H83" s="4"/>
      <c r="I83" s="4"/>
      <c r="J83" s="17"/>
      <c r="K83" s="17"/>
      <c r="L83" s="5"/>
      <c r="M83" s="18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3.6" customHeight="1" x14ac:dyDescent="0.45">
      <c r="A84" s="1"/>
      <c r="B84" s="1"/>
      <c r="C84" s="4"/>
      <c r="D84" s="15"/>
      <c r="E84" s="15"/>
      <c r="F84" s="15"/>
      <c r="G84" s="15"/>
      <c r="H84" s="20"/>
      <c r="I84" s="15"/>
      <c r="J84" s="17"/>
      <c r="K84" s="17"/>
      <c r="L84" s="5"/>
      <c r="M84" s="18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3.6" customHeight="1" x14ac:dyDescent="0.45">
      <c r="A85" s="1"/>
      <c r="B85" s="1"/>
      <c r="C85" s="4"/>
      <c r="D85" s="15"/>
      <c r="E85" s="15"/>
      <c r="F85" s="15"/>
      <c r="G85" s="15"/>
      <c r="H85" s="20"/>
      <c r="I85" s="15"/>
      <c r="J85" s="17"/>
      <c r="K85" s="17"/>
      <c r="L85" s="5"/>
      <c r="M85" s="18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3.6" customHeight="1" x14ac:dyDescent="0.45">
      <c r="A86" s="1"/>
      <c r="B86" s="1"/>
      <c r="C86" s="4"/>
      <c r="D86" s="15"/>
      <c r="E86" s="15"/>
      <c r="F86" s="15"/>
      <c r="G86" s="15"/>
      <c r="H86" s="20"/>
      <c r="I86" s="15"/>
      <c r="J86" s="17"/>
      <c r="K86" s="17"/>
      <c r="L86" s="5"/>
      <c r="M86" s="18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3.6" customHeight="1" x14ac:dyDescent="0.45">
      <c r="A87" s="1"/>
      <c r="B87" s="1"/>
      <c r="C87" s="4"/>
      <c r="D87" s="15"/>
      <c r="E87" s="15"/>
      <c r="F87" s="15"/>
      <c r="G87" s="15"/>
      <c r="H87" s="20"/>
      <c r="I87" s="15"/>
      <c r="J87" s="17"/>
      <c r="K87" s="17"/>
      <c r="L87" s="5"/>
      <c r="M87" s="18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3.6" customHeight="1" x14ac:dyDescent="0.45">
      <c r="A88" s="1"/>
      <c r="B88" s="1"/>
      <c r="C88" s="4"/>
      <c r="D88" s="15"/>
      <c r="E88" s="15"/>
      <c r="F88" s="15"/>
      <c r="G88" s="15"/>
      <c r="H88" s="20"/>
      <c r="I88" s="15"/>
      <c r="J88" s="17"/>
      <c r="K88" s="17"/>
      <c r="L88" s="5"/>
      <c r="M88" s="18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3.6" customHeight="1" x14ac:dyDescent="0.45">
      <c r="A89" s="1"/>
      <c r="B89" s="1"/>
      <c r="C89" s="4"/>
      <c r="D89" s="15"/>
      <c r="E89" s="15"/>
      <c r="F89" s="15"/>
      <c r="G89" s="15"/>
      <c r="H89" s="20"/>
      <c r="I89" s="15"/>
      <c r="J89" s="17"/>
      <c r="K89" s="17"/>
      <c r="L89" s="5"/>
      <c r="M89" s="18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3.6" customHeight="1" x14ac:dyDescent="0.45">
      <c r="A90" s="1"/>
      <c r="B90" s="1"/>
      <c r="C90" s="4"/>
      <c r="D90" s="15"/>
      <c r="E90" s="15"/>
      <c r="F90" s="15"/>
      <c r="G90" s="15"/>
      <c r="H90" s="20"/>
      <c r="I90" s="15"/>
      <c r="J90" s="17"/>
      <c r="K90" s="17"/>
      <c r="L90" s="5"/>
      <c r="M90" s="18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3.6" customHeight="1" x14ac:dyDescent="0.45">
      <c r="A91" s="1"/>
      <c r="B91" s="1"/>
      <c r="C91" s="4"/>
      <c r="D91" s="15"/>
      <c r="E91" s="15"/>
      <c r="F91" s="15"/>
      <c r="G91" s="15"/>
      <c r="H91" s="20"/>
      <c r="I91" s="15"/>
      <c r="J91" s="17"/>
      <c r="K91" s="17"/>
      <c r="L91" s="5"/>
      <c r="M91" s="18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3.6" customHeight="1" x14ac:dyDescent="0.45">
      <c r="A92" s="1"/>
      <c r="B92" s="1"/>
      <c r="C92" s="4"/>
      <c r="D92" s="4"/>
      <c r="E92" s="4"/>
      <c r="F92" s="4"/>
      <c r="G92" s="4"/>
      <c r="H92" s="4"/>
      <c r="I92" s="4"/>
      <c r="J92" s="17"/>
      <c r="K92" s="17"/>
      <c r="L92" s="20"/>
      <c r="M92" s="21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3.6" customHeight="1" x14ac:dyDescent="0.45">
      <c r="A93" s="1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3.6" customHeight="1" x14ac:dyDescent="0.45">
      <c r="A94" s="1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3.6" customHeight="1" x14ac:dyDescent="0.45">
      <c r="A95" s="1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3.6" customHeight="1" x14ac:dyDescent="0.45">
      <c r="A96" s="1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3.6" customHeight="1" x14ac:dyDescent="0.45">
      <c r="A97" s="1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3.6" customHeight="1" x14ac:dyDescent="0.45">
      <c r="A98" s="1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3.6" customHeight="1" x14ac:dyDescent="0.45">
      <c r="A99" s="1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3.6" customHeight="1" x14ac:dyDescent="0.45">
      <c r="A100" s="1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3.6" customHeight="1" x14ac:dyDescent="0.45">
      <c r="A101" s="1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ht="13.6" customHeight="1" x14ac:dyDescent="0.45">
      <c r="A102" s="1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ht="13.6" customHeight="1" x14ac:dyDescent="0.45">
      <c r="A103" s="1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ht="13.6" customHeight="1" x14ac:dyDescent="0.45">
      <c r="A104" s="1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ht="13.6" customHeight="1" x14ac:dyDescent="0.45">
      <c r="A105" s="1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3.6" customHeight="1" x14ac:dyDescent="0.45">
      <c r="A106" s="1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ht="13.6" customHeight="1" x14ac:dyDescent="0.45">
      <c r="A107" s="1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ht="13.6" customHeight="1" x14ac:dyDescent="0.45">
      <c r="A108" s="1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ht="13.6" customHeight="1" x14ac:dyDescent="0.45">
      <c r="A109" s="1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ht="13.6" customHeight="1" x14ac:dyDescent="0.45">
      <c r="A110" s="1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ht="13.6" customHeight="1" x14ac:dyDescent="0.45">
      <c r="A111" s="1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ht="13.6" customHeight="1" x14ac:dyDescent="0.45">
      <c r="A112" s="1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ht="13.6" customHeight="1" x14ac:dyDescent="0.45">
      <c r="A113" s="1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ht="13.6" customHeight="1" x14ac:dyDescent="0.45">
      <c r="A114" s="1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ht="13.6" customHeight="1" x14ac:dyDescent="0.45">
      <c r="A115" s="1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ht="13.6" customHeight="1" x14ac:dyDescent="0.45">
      <c r="A116" s="1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ht="13.6" customHeight="1" x14ac:dyDescent="0.45">
      <c r="A117" s="1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ht="13.6" customHeight="1" x14ac:dyDescent="0.45">
      <c r="A118" s="1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ht="13.6" customHeight="1" x14ac:dyDescent="0.45">
      <c r="A119" s="1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ht="13.6" customHeight="1" x14ac:dyDescent="0.45">
      <c r="A120" s="1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ht="13.6" customHeight="1" x14ac:dyDescent="0.45">
      <c r="A121" s="1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ht="13.6" customHeight="1" x14ac:dyDescent="0.45">
      <c r="A122" s="1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1:27" ht="13.6" customHeight="1" x14ac:dyDescent="0.45">
      <c r="A123" s="1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1:27" ht="13.6" customHeight="1" x14ac:dyDescent="0.45">
      <c r="A124" s="1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1:27" ht="13.6" customHeight="1" x14ac:dyDescent="0.45">
      <c r="A125" s="1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1:27" ht="13.6" customHeight="1" x14ac:dyDescent="0.45">
      <c r="A126" s="1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27" ht="13.6" customHeight="1" x14ac:dyDescent="0.45">
      <c r="A127" s="1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1:27" ht="13.6" customHeight="1" x14ac:dyDescent="0.45">
      <c r="A128" s="1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1:13" ht="13.6" customHeight="1" x14ac:dyDescent="0.45">
      <c r="A129" s="1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1:13" ht="13.6" customHeight="1" x14ac:dyDescent="0.45">
      <c r="A130" s="1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1:13" ht="13.6" customHeight="1" x14ac:dyDescent="0.45">
      <c r="A131" s="1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1:13" ht="13.6" customHeight="1" x14ac:dyDescent="0.45">
      <c r="A132" s="1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1:13" ht="13.6" customHeight="1" x14ac:dyDescent="0.35">
      <c r="A133" s="1"/>
      <c r="B133" s="1"/>
      <c r="K133" s="1"/>
    </row>
    <row r="134" spans="1:13" ht="13.6" customHeight="1" x14ac:dyDescent="0.35">
      <c r="A134" s="1"/>
      <c r="B134" s="1"/>
      <c r="K134" s="1"/>
    </row>
    <row r="135" spans="1:13" ht="13.6" customHeight="1" x14ac:dyDescent="0.35">
      <c r="A135" s="1"/>
      <c r="B135" s="1"/>
      <c r="K135" s="1"/>
    </row>
    <row r="136" spans="1:13" ht="13.6" customHeight="1" x14ac:dyDescent="0.35">
      <c r="A136" s="1"/>
      <c r="B136" s="1"/>
      <c r="K136" s="1"/>
    </row>
    <row r="137" spans="1:13" ht="13.6" customHeight="1" x14ac:dyDescent="0.35">
      <c r="A137" s="1"/>
      <c r="B137" s="1"/>
      <c r="K137" s="1"/>
    </row>
    <row r="138" spans="1:13" ht="13.6" customHeight="1" x14ac:dyDescent="0.35">
      <c r="A138" s="1"/>
      <c r="B138" s="1"/>
      <c r="K138" s="1"/>
    </row>
    <row r="139" spans="1:13" ht="13.6" customHeight="1" x14ac:dyDescent="0.35">
      <c r="A139" s="1"/>
      <c r="B139" s="1"/>
      <c r="K139" s="1"/>
    </row>
    <row r="140" spans="1:13" ht="13.6" customHeight="1" x14ac:dyDescent="0.35">
      <c r="A140" s="1"/>
      <c r="B140" s="1"/>
      <c r="K140" s="1"/>
    </row>
    <row r="141" spans="1:13" ht="13.6" customHeight="1" x14ac:dyDescent="0.35">
      <c r="A141" s="1"/>
      <c r="B141" s="1"/>
      <c r="K141" s="1"/>
    </row>
    <row r="142" spans="1:13" ht="13.6" customHeight="1" x14ac:dyDescent="0.35">
      <c r="A142" s="1"/>
      <c r="B142" s="1"/>
      <c r="K142" s="1"/>
    </row>
    <row r="143" spans="1:13" ht="13.6" customHeight="1" x14ac:dyDescent="0.35">
      <c r="A143" s="1"/>
      <c r="B143" s="1"/>
      <c r="K143" s="1"/>
    </row>
    <row r="144" spans="1:13" ht="13.6" customHeight="1" x14ac:dyDescent="0.35">
      <c r="A144" s="1"/>
      <c r="B144" s="1"/>
      <c r="K144" s="1"/>
    </row>
    <row r="145" spans="1:11" ht="13.6" customHeight="1" x14ac:dyDescent="0.35">
      <c r="A145" s="1"/>
      <c r="B145" s="1"/>
      <c r="K145" s="1"/>
    </row>
    <row r="146" spans="1:11" ht="13.6" customHeight="1" x14ac:dyDescent="0.35">
      <c r="A146" s="1"/>
      <c r="B146" s="1"/>
      <c r="K146" s="1"/>
    </row>
    <row r="147" spans="1:11" ht="13.6" customHeight="1" x14ac:dyDescent="0.35">
      <c r="A147" s="1"/>
      <c r="B147" s="1"/>
      <c r="K147" s="1"/>
    </row>
    <row r="148" spans="1:11" ht="13.6" customHeight="1" x14ac:dyDescent="0.35">
      <c r="A148" s="1"/>
      <c r="B148" s="1"/>
      <c r="K148" s="1"/>
    </row>
    <row r="149" spans="1:11" ht="13.6" customHeight="1" x14ac:dyDescent="0.35">
      <c r="A149" s="1"/>
      <c r="B149" s="1"/>
      <c r="K149" s="1"/>
    </row>
    <row r="150" spans="1:11" ht="13.6" customHeight="1" x14ac:dyDescent="0.35">
      <c r="A150" s="1"/>
      <c r="B150" s="1"/>
      <c r="K150" s="1"/>
    </row>
    <row r="151" spans="1:11" ht="13.6" customHeight="1" x14ac:dyDescent="0.35">
      <c r="A151" s="1"/>
      <c r="B151" s="1"/>
      <c r="K151" s="1"/>
    </row>
    <row r="152" spans="1:11" ht="13.6" customHeight="1" x14ac:dyDescent="0.35">
      <c r="A152" s="1"/>
      <c r="B152" s="1"/>
      <c r="K152" s="1"/>
    </row>
    <row r="153" spans="1:11" ht="13.6" customHeight="1" x14ac:dyDescent="0.35">
      <c r="A153" s="1"/>
      <c r="B153" s="1"/>
      <c r="K153" s="1"/>
    </row>
    <row r="154" spans="1:11" ht="13.6" customHeight="1" x14ac:dyDescent="0.35">
      <c r="A154" s="1"/>
      <c r="B154" s="1"/>
      <c r="K154" s="1"/>
    </row>
    <row r="155" spans="1:11" ht="13.6" customHeight="1" x14ac:dyDescent="0.35">
      <c r="A155" s="1"/>
      <c r="B155" s="1"/>
      <c r="K155" s="1"/>
    </row>
    <row r="156" spans="1:11" ht="13.6" customHeight="1" x14ac:dyDescent="0.35">
      <c r="A156" s="1"/>
      <c r="B156" s="1"/>
      <c r="K156" s="1"/>
    </row>
    <row r="157" spans="1:11" ht="13.6" customHeight="1" x14ac:dyDescent="0.35">
      <c r="A157" s="1"/>
      <c r="B157" s="1"/>
      <c r="K157" s="1"/>
    </row>
    <row r="158" spans="1:11" ht="13.6" customHeight="1" x14ac:dyDescent="0.35">
      <c r="A158" s="1"/>
      <c r="B158" s="1"/>
      <c r="K158" s="1"/>
    </row>
    <row r="159" spans="1:11" ht="13.6" customHeight="1" x14ac:dyDescent="0.35">
      <c r="A159" s="1"/>
      <c r="B159" s="1"/>
      <c r="K159" s="1"/>
    </row>
    <row r="160" spans="1:11" ht="13.6" customHeight="1" x14ac:dyDescent="0.35">
      <c r="A160" s="1"/>
      <c r="B160" s="1"/>
      <c r="K160" s="1"/>
    </row>
    <row r="161" spans="1:11" ht="13.6" customHeight="1" x14ac:dyDescent="0.35">
      <c r="A161" s="1"/>
      <c r="B161" s="1"/>
      <c r="K161" s="1"/>
    </row>
    <row r="162" spans="1:11" ht="13.6" customHeight="1" x14ac:dyDescent="0.35">
      <c r="A162" s="1"/>
      <c r="B162" s="1"/>
      <c r="K162" s="1"/>
    </row>
    <row r="163" spans="1:11" ht="13.6" customHeight="1" x14ac:dyDescent="0.35">
      <c r="A163" s="1"/>
      <c r="B163" s="1"/>
      <c r="K163" s="1"/>
    </row>
    <row r="164" spans="1:11" ht="13.6" customHeight="1" x14ac:dyDescent="0.35">
      <c r="A164" s="1"/>
      <c r="B164" s="1"/>
      <c r="K164" s="1"/>
    </row>
    <row r="165" spans="1:11" ht="13.6" customHeight="1" x14ac:dyDescent="0.35">
      <c r="A165" s="1"/>
      <c r="B165" s="1"/>
      <c r="K165" s="1"/>
    </row>
    <row r="166" spans="1:11" ht="13.6" customHeight="1" x14ac:dyDescent="0.35">
      <c r="A166" s="1"/>
      <c r="B166" s="1"/>
      <c r="K166" s="1"/>
    </row>
    <row r="167" spans="1:11" ht="13.6" customHeight="1" x14ac:dyDescent="0.35">
      <c r="A167" s="1"/>
      <c r="B167" s="1"/>
      <c r="K167" s="1"/>
    </row>
    <row r="168" spans="1:11" ht="13.6" customHeight="1" x14ac:dyDescent="0.35">
      <c r="A168" s="1"/>
      <c r="B168" s="1"/>
      <c r="K168" s="1"/>
    </row>
    <row r="169" spans="1:11" ht="13.6" customHeight="1" x14ac:dyDescent="0.35">
      <c r="A169" s="1"/>
      <c r="B169" s="1"/>
      <c r="K169" s="1"/>
    </row>
    <row r="170" spans="1:11" ht="13.6" customHeight="1" x14ac:dyDescent="0.35">
      <c r="A170" s="1"/>
      <c r="B170" s="1"/>
      <c r="K170" s="1"/>
    </row>
    <row r="171" spans="1:11" ht="13.6" customHeight="1" x14ac:dyDescent="0.35">
      <c r="A171" s="1"/>
      <c r="B171" s="1"/>
      <c r="K171" s="1"/>
    </row>
    <row r="172" spans="1:11" ht="13.6" customHeight="1" x14ac:dyDescent="0.35">
      <c r="A172" s="1"/>
      <c r="B172" s="1"/>
      <c r="K172" s="1"/>
    </row>
    <row r="173" spans="1:11" ht="13.6" customHeight="1" x14ac:dyDescent="0.35">
      <c r="A173" s="1"/>
      <c r="B173" s="1"/>
      <c r="K173" s="1"/>
    </row>
    <row r="174" spans="1:11" ht="13.6" customHeight="1" x14ac:dyDescent="0.35">
      <c r="A174" s="1"/>
      <c r="B174" s="1"/>
      <c r="K174" s="1"/>
    </row>
    <row r="175" spans="1:11" ht="13.6" customHeight="1" x14ac:dyDescent="0.35">
      <c r="A175" s="1"/>
      <c r="B175" s="1"/>
      <c r="K175" s="1"/>
    </row>
    <row r="176" spans="1:11" ht="13.6" customHeight="1" x14ac:dyDescent="0.35">
      <c r="A176" s="1"/>
      <c r="B176" s="1"/>
      <c r="K176" s="1"/>
    </row>
    <row r="177" spans="1:11" ht="13.6" customHeight="1" x14ac:dyDescent="0.35">
      <c r="A177" s="1"/>
      <c r="B177" s="1"/>
      <c r="K177" s="1"/>
    </row>
    <row r="178" spans="1:11" ht="13.6" customHeight="1" x14ac:dyDescent="0.35">
      <c r="A178" s="1"/>
      <c r="B178" s="1"/>
      <c r="K178" s="1"/>
    </row>
    <row r="179" spans="1:11" ht="13.6" customHeight="1" x14ac:dyDescent="0.35">
      <c r="A179" s="1"/>
      <c r="B179" s="1"/>
      <c r="K179" s="1"/>
    </row>
    <row r="180" spans="1:11" ht="13.6" customHeight="1" x14ac:dyDescent="0.35">
      <c r="A180" s="1"/>
      <c r="B180" s="1"/>
      <c r="K180" s="1"/>
    </row>
    <row r="181" spans="1:11" ht="13.6" customHeight="1" x14ac:dyDescent="0.35">
      <c r="A181" s="1"/>
      <c r="B181" s="1"/>
      <c r="K181" s="1"/>
    </row>
    <row r="182" spans="1:11" ht="13.6" customHeight="1" x14ac:dyDescent="0.35">
      <c r="A182" s="1"/>
      <c r="B182" s="1"/>
      <c r="K182" s="1"/>
    </row>
    <row r="183" spans="1:11" ht="13.6" customHeight="1" x14ac:dyDescent="0.35">
      <c r="A183" s="1"/>
      <c r="B183" s="1"/>
      <c r="K183" s="1"/>
    </row>
    <row r="184" spans="1:11" ht="13.6" customHeight="1" x14ac:dyDescent="0.35">
      <c r="A184" s="1"/>
      <c r="B184" s="1"/>
      <c r="K184" s="1"/>
    </row>
    <row r="185" spans="1:11" ht="13.6" customHeight="1" x14ac:dyDescent="0.35">
      <c r="A185" s="1"/>
      <c r="B185" s="1"/>
      <c r="K185" s="1"/>
    </row>
    <row r="186" spans="1:11" ht="13.6" customHeight="1" x14ac:dyDescent="0.35">
      <c r="A186" s="1"/>
      <c r="B186" s="1"/>
      <c r="K186" s="1"/>
    </row>
    <row r="187" spans="1:11" ht="13.6" customHeight="1" x14ac:dyDescent="0.35">
      <c r="A187" s="1"/>
      <c r="B187" s="1"/>
      <c r="K187" s="1"/>
    </row>
    <row r="188" spans="1:11" ht="13.6" customHeight="1" x14ac:dyDescent="0.35">
      <c r="A188" s="1"/>
      <c r="B188" s="1"/>
      <c r="K188" s="1"/>
    </row>
    <row r="189" spans="1:11" ht="13.6" customHeight="1" x14ac:dyDescent="0.35">
      <c r="A189" s="1"/>
      <c r="B189" s="1"/>
      <c r="K189" s="1"/>
    </row>
    <row r="190" spans="1:11" ht="13.6" customHeight="1" x14ac:dyDescent="0.35">
      <c r="A190" s="1"/>
      <c r="B190" s="1"/>
      <c r="K190" s="1"/>
    </row>
    <row r="191" spans="1:11" ht="13.6" customHeight="1" x14ac:dyDescent="0.35">
      <c r="A191" s="1"/>
      <c r="B191" s="1"/>
      <c r="K191" s="1"/>
    </row>
    <row r="192" spans="1:11" ht="13.6" customHeight="1" x14ac:dyDescent="0.35">
      <c r="A192" s="1"/>
      <c r="B192" s="1"/>
      <c r="K192" s="1"/>
    </row>
    <row r="193" spans="1:11" ht="13.6" customHeight="1" x14ac:dyDescent="0.35">
      <c r="A193" s="1"/>
      <c r="B193" s="1"/>
      <c r="K193" s="1"/>
    </row>
    <row r="194" spans="1:11" ht="13.6" customHeight="1" x14ac:dyDescent="0.35">
      <c r="A194" s="1"/>
      <c r="B194" s="1"/>
      <c r="K194" s="1"/>
    </row>
    <row r="195" spans="1:11" ht="13.6" customHeight="1" x14ac:dyDescent="0.35">
      <c r="A195" s="1"/>
      <c r="B195" s="1"/>
      <c r="K195" s="1"/>
    </row>
    <row r="196" spans="1:11" ht="13.6" customHeight="1" x14ac:dyDescent="0.35">
      <c r="A196" s="1"/>
      <c r="B196" s="1"/>
      <c r="K196" s="1"/>
    </row>
    <row r="197" spans="1:11" ht="13.6" customHeight="1" x14ac:dyDescent="0.35">
      <c r="A197" s="1"/>
      <c r="B197" s="1"/>
      <c r="K197" s="1"/>
    </row>
    <row r="198" spans="1:11" ht="13.6" customHeight="1" x14ac:dyDescent="0.35">
      <c r="A198" s="1"/>
      <c r="B198" s="1"/>
      <c r="K198" s="1"/>
    </row>
    <row r="199" spans="1:11" ht="13.6" customHeight="1" x14ac:dyDescent="0.35">
      <c r="A199" s="1"/>
      <c r="B199" s="1"/>
      <c r="K199" s="1"/>
    </row>
    <row r="200" spans="1:11" ht="13.6" customHeight="1" x14ac:dyDescent="0.35">
      <c r="A200" s="1"/>
      <c r="B200" s="1"/>
      <c r="K200" s="1"/>
    </row>
    <row r="201" spans="1:11" ht="13.6" customHeight="1" x14ac:dyDescent="0.35">
      <c r="A201" s="1"/>
      <c r="B201" s="1"/>
      <c r="K201" s="1"/>
    </row>
    <row r="202" spans="1:11" ht="13.6" customHeight="1" x14ac:dyDescent="0.35">
      <c r="A202" s="1"/>
      <c r="B202" s="1"/>
      <c r="K202" s="1"/>
    </row>
    <row r="203" spans="1:11" ht="13.6" customHeight="1" x14ac:dyDescent="0.35">
      <c r="A203" s="1"/>
      <c r="B203" s="1"/>
      <c r="K203" s="1"/>
    </row>
    <row r="204" spans="1:11" ht="13.6" customHeight="1" x14ac:dyDescent="0.35">
      <c r="A204" s="1"/>
      <c r="B204" s="1"/>
      <c r="K204" s="1"/>
    </row>
    <row r="205" spans="1:11" ht="13.6" customHeight="1" x14ac:dyDescent="0.35">
      <c r="A205" s="1"/>
      <c r="B205" s="1"/>
      <c r="K205" s="1"/>
    </row>
    <row r="206" spans="1:11" ht="13.6" customHeight="1" x14ac:dyDescent="0.35">
      <c r="A206" s="1"/>
      <c r="B206" s="1"/>
      <c r="K206" s="1"/>
    </row>
    <row r="207" spans="1:11" ht="13.6" customHeight="1" x14ac:dyDescent="0.35">
      <c r="A207" s="1"/>
      <c r="B207" s="1"/>
      <c r="K207" s="1"/>
    </row>
    <row r="208" spans="1:11" ht="13.6" customHeight="1" x14ac:dyDescent="0.35">
      <c r="A208" s="1"/>
      <c r="B208" s="1"/>
      <c r="K208" s="1"/>
    </row>
    <row r="209" spans="1:11" ht="13.6" customHeight="1" x14ac:dyDescent="0.35">
      <c r="A209" s="1"/>
      <c r="B209" s="1"/>
      <c r="K209" s="1"/>
    </row>
    <row r="210" spans="1:11" ht="13.6" customHeight="1" x14ac:dyDescent="0.35">
      <c r="A210" s="1"/>
      <c r="B210" s="1"/>
      <c r="K210" s="1"/>
    </row>
    <row r="211" spans="1:11" ht="13.6" customHeight="1" x14ac:dyDescent="0.35">
      <c r="A211" s="1"/>
      <c r="B211" s="1"/>
      <c r="K211" s="1"/>
    </row>
    <row r="212" spans="1:11" ht="13.6" customHeight="1" x14ac:dyDescent="0.35">
      <c r="A212" s="1"/>
      <c r="B212" s="1"/>
      <c r="K212" s="1"/>
    </row>
    <row r="213" spans="1:11" ht="13.6" customHeight="1" x14ac:dyDescent="0.35">
      <c r="A213" s="1"/>
      <c r="B213" s="1"/>
      <c r="K213" s="1"/>
    </row>
    <row r="214" spans="1:11" ht="13.6" customHeight="1" x14ac:dyDescent="0.35">
      <c r="A214" s="1"/>
      <c r="B214" s="1"/>
      <c r="K214" s="1"/>
    </row>
    <row r="215" spans="1:11" ht="13.6" customHeight="1" x14ac:dyDescent="0.35">
      <c r="A215" s="1"/>
      <c r="B215" s="1"/>
      <c r="K215" s="1"/>
    </row>
    <row r="216" spans="1:11" ht="13.6" customHeight="1" x14ac:dyDescent="0.35">
      <c r="A216" s="1"/>
      <c r="B216" s="1"/>
      <c r="K216" s="1"/>
    </row>
    <row r="217" spans="1:11" ht="13.6" customHeight="1" x14ac:dyDescent="0.35">
      <c r="A217" s="1"/>
      <c r="B217" s="1"/>
      <c r="K217" s="1"/>
    </row>
    <row r="218" spans="1:11" ht="13.6" customHeight="1" x14ac:dyDescent="0.35">
      <c r="A218" s="1"/>
      <c r="B218" s="1"/>
      <c r="K218" s="1"/>
    </row>
    <row r="219" spans="1:11" ht="13.6" customHeight="1" x14ac:dyDescent="0.35">
      <c r="A219" s="1"/>
      <c r="B219" s="1"/>
      <c r="K219" s="1"/>
    </row>
    <row r="220" spans="1:11" ht="13.6" customHeight="1" x14ac:dyDescent="0.35">
      <c r="A220" s="1"/>
      <c r="B220" s="1"/>
      <c r="K220" s="1"/>
    </row>
    <row r="221" spans="1:11" ht="13.6" customHeight="1" x14ac:dyDescent="0.35">
      <c r="A221" s="1"/>
      <c r="B221" s="1"/>
      <c r="K221" s="1"/>
    </row>
    <row r="222" spans="1:11" ht="13.6" customHeight="1" x14ac:dyDescent="0.35">
      <c r="A222" s="1"/>
      <c r="B222" s="1"/>
      <c r="K222" s="1"/>
    </row>
    <row r="223" spans="1:11" ht="13.6" customHeight="1" x14ac:dyDescent="0.35">
      <c r="A223" s="1"/>
      <c r="B223" s="1"/>
      <c r="K223" s="1"/>
    </row>
    <row r="224" spans="1:11" ht="13.6" customHeight="1" x14ac:dyDescent="0.35">
      <c r="A224" s="1"/>
      <c r="B224" s="1"/>
      <c r="K224" s="1"/>
    </row>
    <row r="225" spans="1:11" ht="13.6" customHeight="1" x14ac:dyDescent="0.35">
      <c r="A225" s="1"/>
      <c r="B225" s="1"/>
      <c r="K225" s="1"/>
    </row>
    <row r="226" spans="1:11" ht="13.6" customHeight="1" x14ac:dyDescent="0.35">
      <c r="A226" s="1"/>
      <c r="B226" s="1"/>
      <c r="K226" s="1"/>
    </row>
    <row r="227" spans="1:11" ht="13.6" customHeight="1" x14ac:dyDescent="0.35">
      <c r="A227" s="1"/>
      <c r="B227" s="1"/>
      <c r="K227" s="1"/>
    </row>
    <row r="228" spans="1:11" ht="13.6" customHeight="1" x14ac:dyDescent="0.35">
      <c r="A228" s="1"/>
      <c r="B228" s="1"/>
      <c r="K228" s="1"/>
    </row>
    <row r="229" spans="1:11" ht="13.6" customHeight="1" x14ac:dyDescent="0.35">
      <c r="A229" s="1"/>
      <c r="B229" s="1"/>
      <c r="K229" s="1"/>
    </row>
    <row r="230" spans="1:11" ht="13.6" customHeight="1" x14ac:dyDescent="0.35">
      <c r="A230" s="1"/>
      <c r="B230" s="1"/>
      <c r="K230" s="1"/>
    </row>
    <row r="231" spans="1:11" ht="13.6" customHeight="1" x14ac:dyDescent="0.35">
      <c r="A231" s="1"/>
      <c r="B231" s="1"/>
      <c r="K231" s="1"/>
    </row>
    <row r="232" spans="1:11" ht="13.6" customHeight="1" x14ac:dyDescent="0.35">
      <c r="A232" s="1"/>
      <c r="B232" s="1"/>
      <c r="K232" s="1"/>
    </row>
    <row r="233" spans="1:11" ht="13.6" customHeight="1" x14ac:dyDescent="0.35">
      <c r="A233" s="1"/>
      <c r="B233" s="1"/>
      <c r="K233" s="1"/>
    </row>
    <row r="234" spans="1:11" ht="13.6" customHeight="1" x14ac:dyDescent="0.35">
      <c r="A234" s="1"/>
      <c r="B234" s="1"/>
      <c r="K234" s="1"/>
    </row>
    <row r="235" spans="1:11" ht="13.6" customHeight="1" x14ac:dyDescent="0.35">
      <c r="A235" s="1"/>
      <c r="B235" s="1"/>
      <c r="K235" s="1"/>
    </row>
    <row r="236" spans="1:11" ht="13.6" customHeight="1" x14ac:dyDescent="0.35">
      <c r="A236" s="1"/>
      <c r="B236" s="1"/>
      <c r="K236" s="1"/>
    </row>
    <row r="237" spans="1:11" ht="13.6" customHeight="1" x14ac:dyDescent="0.35">
      <c r="A237" s="1"/>
      <c r="B237" s="1"/>
      <c r="K237" s="1"/>
    </row>
    <row r="238" spans="1:11" ht="13.6" customHeight="1" x14ac:dyDescent="0.35">
      <c r="A238" s="1"/>
      <c r="B238" s="1"/>
      <c r="K238" s="1"/>
    </row>
    <row r="239" spans="1:11" ht="13.6" customHeight="1" x14ac:dyDescent="0.35">
      <c r="A239" s="1"/>
      <c r="B239" s="1"/>
      <c r="K239" s="1"/>
    </row>
    <row r="240" spans="1:11" ht="13.6" customHeight="1" x14ac:dyDescent="0.35">
      <c r="A240" s="1"/>
      <c r="B240" s="1"/>
      <c r="K240" s="1"/>
    </row>
    <row r="241" spans="1:11" ht="13.6" customHeight="1" x14ac:dyDescent="0.35">
      <c r="A241" s="1"/>
      <c r="B241" s="1"/>
      <c r="K241" s="1"/>
    </row>
    <row r="242" spans="1:11" ht="13.6" customHeight="1" x14ac:dyDescent="0.35">
      <c r="A242" s="1"/>
      <c r="B242" s="1"/>
      <c r="K242" s="1"/>
    </row>
    <row r="243" spans="1:11" ht="13.6" customHeight="1" x14ac:dyDescent="0.35">
      <c r="A243" s="1"/>
      <c r="B243" s="1"/>
      <c r="K243" s="1"/>
    </row>
    <row r="244" spans="1:11" ht="13.6" customHeight="1" x14ac:dyDescent="0.35">
      <c r="A244" s="1"/>
      <c r="B244" s="1"/>
      <c r="K244" s="1"/>
    </row>
    <row r="245" spans="1:11" ht="13.6" customHeight="1" x14ac:dyDescent="0.35">
      <c r="A245" s="1"/>
      <c r="B245" s="1"/>
      <c r="K245" s="1"/>
    </row>
    <row r="246" spans="1:11" ht="13.6" customHeight="1" x14ac:dyDescent="0.35">
      <c r="A246" s="1"/>
      <c r="B246" s="1"/>
      <c r="K246" s="1"/>
    </row>
    <row r="247" spans="1:11" ht="15.75" customHeight="1" x14ac:dyDescent="0.35">
      <c r="A247" s="1"/>
      <c r="B247" s="1"/>
      <c r="K247" s="1"/>
    </row>
    <row r="248" spans="1:11" ht="15.75" customHeight="1" x14ac:dyDescent="0.35">
      <c r="A248" s="1"/>
      <c r="B248" s="1"/>
      <c r="K248" s="1"/>
    </row>
    <row r="249" spans="1:11" ht="15.75" customHeight="1" x14ac:dyDescent="0.35">
      <c r="A249" s="1"/>
      <c r="B249" s="1"/>
      <c r="K249" s="1"/>
    </row>
    <row r="250" spans="1:11" ht="15.75" customHeight="1" x14ac:dyDescent="0.35">
      <c r="A250" s="1"/>
      <c r="B250" s="1"/>
      <c r="K250" s="1"/>
    </row>
    <row r="251" spans="1:11" ht="15.75" customHeight="1" x14ac:dyDescent="0.35">
      <c r="A251" s="1"/>
      <c r="B251" s="1"/>
      <c r="K251" s="1"/>
    </row>
    <row r="252" spans="1:11" ht="15.75" customHeight="1" x14ac:dyDescent="0.35">
      <c r="A252" s="1"/>
      <c r="B252" s="1"/>
      <c r="K252" s="1"/>
    </row>
    <row r="253" spans="1:11" ht="15.75" customHeight="1" x14ac:dyDescent="0.35">
      <c r="A253" s="1"/>
      <c r="B253" s="1"/>
      <c r="K253" s="1"/>
    </row>
    <row r="254" spans="1:11" ht="15.75" customHeight="1" x14ac:dyDescent="0.35">
      <c r="A254" s="1"/>
      <c r="B254" s="1"/>
      <c r="K254" s="1"/>
    </row>
    <row r="255" spans="1:11" ht="15.75" customHeight="1" x14ac:dyDescent="0.35">
      <c r="A255" s="1"/>
      <c r="B255" s="1"/>
      <c r="K255" s="1"/>
    </row>
    <row r="256" spans="1:11" ht="15.75" customHeight="1" x14ac:dyDescent="0.35">
      <c r="A256" s="1"/>
      <c r="B256" s="1"/>
      <c r="K256" s="1"/>
    </row>
    <row r="257" spans="1:11" ht="15.75" customHeight="1" x14ac:dyDescent="0.35">
      <c r="A257" s="1"/>
      <c r="B257" s="1"/>
      <c r="K257" s="1"/>
    </row>
    <row r="258" spans="1:11" ht="15.75" customHeight="1" x14ac:dyDescent="0.35">
      <c r="A258" s="1"/>
      <c r="B258" s="1"/>
      <c r="K258" s="1"/>
    </row>
    <row r="259" spans="1:11" ht="15.75" customHeight="1" x14ac:dyDescent="0.35">
      <c r="A259" s="1"/>
      <c r="B259" s="1"/>
      <c r="K259" s="1"/>
    </row>
    <row r="260" spans="1:11" ht="15.75" customHeight="1" x14ac:dyDescent="0.35">
      <c r="A260" s="1"/>
      <c r="B260" s="1"/>
      <c r="K260" s="1"/>
    </row>
    <row r="261" spans="1:11" ht="15.75" customHeight="1" x14ac:dyDescent="0.35">
      <c r="A261" s="1"/>
      <c r="B261" s="1"/>
      <c r="K261" s="1"/>
    </row>
    <row r="262" spans="1:11" ht="15.75" customHeight="1" x14ac:dyDescent="0.35">
      <c r="A262" s="1"/>
      <c r="B262" s="1"/>
      <c r="K262" s="1"/>
    </row>
    <row r="263" spans="1:11" ht="15.75" customHeight="1" x14ac:dyDescent="0.35">
      <c r="A263" s="1"/>
      <c r="B263" s="1"/>
      <c r="K263" s="1"/>
    </row>
    <row r="264" spans="1:11" ht="15.75" customHeight="1" x14ac:dyDescent="0.35">
      <c r="A264" s="1"/>
      <c r="B264" s="1"/>
      <c r="K264" s="1"/>
    </row>
    <row r="265" spans="1:11" ht="15.75" customHeight="1" x14ac:dyDescent="0.35">
      <c r="A265" s="1"/>
      <c r="B265" s="1"/>
      <c r="K265" s="1"/>
    </row>
    <row r="266" spans="1:11" ht="15.75" customHeight="1" x14ac:dyDescent="0.35">
      <c r="A266" s="1"/>
      <c r="B266" s="1"/>
      <c r="K266" s="1"/>
    </row>
    <row r="267" spans="1:11" ht="15.75" customHeight="1" x14ac:dyDescent="0.35">
      <c r="A267" s="1"/>
      <c r="B267" s="1"/>
      <c r="K267" s="1"/>
    </row>
    <row r="268" spans="1:11" ht="15.75" customHeight="1" x14ac:dyDescent="0.35">
      <c r="A268" s="1"/>
      <c r="B268" s="1"/>
      <c r="K268" s="1"/>
    </row>
    <row r="269" spans="1:11" ht="15.75" customHeight="1" x14ac:dyDescent="0.35">
      <c r="A269" s="1"/>
      <c r="B269" s="1"/>
      <c r="K269" s="1"/>
    </row>
    <row r="270" spans="1:11" ht="15.75" customHeight="1" x14ac:dyDescent="0.35">
      <c r="A270" s="1"/>
      <c r="B270" s="1"/>
      <c r="K270" s="1"/>
    </row>
    <row r="271" spans="1:11" ht="15.75" customHeight="1" x14ac:dyDescent="0.35">
      <c r="A271" s="1"/>
      <c r="B271" s="1"/>
      <c r="K271" s="1"/>
    </row>
    <row r="272" spans="1:11" ht="15.75" customHeight="1" x14ac:dyDescent="0.35">
      <c r="A272" s="1"/>
      <c r="B272" s="1"/>
      <c r="K272" s="1"/>
    </row>
    <row r="273" spans="1:11" ht="15.75" customHeight="1" x14ac:dyDescent="0.35">
      <c r="A273" s="1"/>
      <c r="B273" s="1"/>
      <c r="K273" s="1"/>
    </row>
    <row r="274" spans="1:11" ht="15.75" customHeight="1" x14ac:dyDescent="0.35">
      <c r="A274" s="1"/>
      <c r="B274" s="1"/>
      <c r="K274" s="1"/>
    </row>
    <row r="275" spans="1:11" ht="15.75" customHeight="1" x14ac:dyDescent="0.35">
      <c r="A275" s="1"/>
      <c r="B275" s="1"/>
      <c r="K275" s="1"/>
    </row>
    <row r="276" spans="1:11" ht="15.75" customHeight="1" x14ac:dyDescent="0.35">
      <c r="A276" s="1"/>
      <c r="B276" s="1"/>
      <c r="K276" s="1"/>
    </row>
    <row r="277" spans="1:11" ht="15.75" customHeight="1" x14ac:dyDescent="0.35">
      <c r="A277" s="1"/>
      <c r="B277" s="1"/>
      <c r="K277" s="1"/>
    </row>
    <row r="278" spans="1:11" ht="15.75" customHeight="1" x14ac:dyDescent="0.35">
      <c r="A278" s="1"/>
      <c r="B278" s="1"/>
      <c r="K278" s="1"/>
    </row>
    <row r="279" spans="1:11" ht="15.75" customHeight="1" x14ac:dyDescent="0.35">
      <c r="A279" s="1"/>
      <c r="B279" s="1"/>
      <c r="K279" s="1"/>
    </row>
    <row r="280" spans="1:11" ht="15.75" customHeight="1" x14ac:dyDescent="0.35">
      <c r="A280" s="1"/>
      <c r="B280" s="1"/>
      <c r="K280" s="1"/>
    </row>
    <row r="281" spans="1:11" ht="15.75" customHeight="1" x14ac:dyDescent="0.35">
      <c r="A281" s="1"/>
      <c r="B281" s="1"/>
      <c r="K281" s="1"/>
    </row>
    <row r="282" spans="1:11" ht="15.75" customHeight="1" x14ac:dyDescent="0.35">
      <c r="A282" s="1"/>
      <c r="B282" s="1"/>
      <c r="K282" s="1"/>
    </row>
    <row r="283" spans="1:11" ht="15.75" customHeight="1" x14ac:dyDescent="0.35">
      <c r="A283" s="1"/>
      <c r="B283" s="1"/>
      <c r="K283" s="1"/>
    </row>
    <row r="284" spans="1:11" ht="15.75" customHeight="1" x14ac:dyDescent="0.35">
      <c r="A284" s="1"/>
      <c r="B284" s="1"/>
      <c r="K284" s="1"/>
    </row>
    <row r="285" spans="1:11" ht="15.75" customHeight="1" x14ac:dyDescent="0.35">
      <c r="A285" s="1"/>
      <c r="B285" s="1"/>
      <c r="K285" s="1"/>
    </row>
    <row r="286" spans="1:11" ht="15.75" customHeight="1" x14ac:dyDescent="0.35">
      <c r="A286" s="1"/>
      <c r="B286" s="1"/>
      <c r="K286" s="1"/>
    </row>
    <row r="287" spans="1:11" ht="15.75" customHeight="1" x14ac:dyDescent="0.35">
      <c r="A287" s="1"/>
      <c r="B287" s="1"/>
      <c r="K287" s="1"/>
    </row>
    <row r="288" spans="1:11" ht="15.75" customHeight="1" x14ac:dyDescent="0.35">
      <c r="A288" s="1"/>
      <c r="B288" s="1"/>
      <c r="K288" s="1"/>
    </row>
    <row r="289" spans="1:11" ht="15.75" customHeight="1" x14ac:dyDescent="0.35">
      <c r="A289" s="1"/>
      <c r="B289" s="1"/>
      <c r="K289" s="1"/>
    </row>
    <row r="290" spans="1:11" ht="15.75" customHeight="1" x14ac:dyDescent="0.35">
      <c r="A290" s="1"/>
      <c r="B290" s="1"/>
      <c r="K290" s="1"/>
    </row>
    <row r="291" spans="1:11" ht="15.75" customHeight="1" x14ac:dyDescent="0.35">
      <c r="A291" s="1"/>
      <c r="B291" s="1"/>
      <c r="K291" s="1"/>
    </row>
    <row r="292" spans="1:11" ht="15.75" customHeight="1" x14ac:dyDescent="0.35">
      <c r="A292" s="1"/>
      <c r="B292" s="1"/>
      <c r="K292" s="1"/>
    </row>
    <row r="293" spans="1:11" ht="15.75" customHeight="1" x14ac:dyDescent="0.35">
      <c r="A293" s="1"/>
      <c r="B293" s="1"/>
      <c r="K293" s="1"/>
    </row>
    <row r="294" spans="1:11" ht="15.75" customHeight="1" x14ac:dyDescent="0.35">
      <c r="A294" s="1"/>
      <c r="B294" s="1"/>
      <c r="K294" s="1"/>
    </row>
    <row r="295" spans="1:11" ht="15.75" customHeight="1" x14ac:dyDescent="0.35">
      <c r="A295" s="1"/>
      <c r="B295" s="1"/>
      <c r="K295" s="1"/>
    </row>
    <row r="296" spans="1:11" ht="15.75" customHeight="1" x14ac:dyDescent="0.35">
      <c r="A296" s="1"/>
      <c r="B296" s="1"/>
      <c r="K296" s="1"/>
    </row>
    <row r="297" spans="1:11" ht="15.75" customHeight="1" x14ac:dyDescent="0.35">
      <c r="A297" s="1"/>
      <c r="B297" s="1"/>
      <c r="K297" s="1"/>
    </row>
    <row r="298" spans="1:11" ht="15.75" customHeight="1" x14ac:dyDescent="0.35">
      <c r="A298" s="1"/>
      <c r="B298" s="1"/>
      <c r="K298" s="1"/>
    </row>
    <row r="299" spans="1:11" ht="15.75" customHeight="1" x14ac:dyDescent="0.35">
      <c r="A299" s="1"/>
      <c r="B299" s="1"/>
      <c r="K299" s="1"/>
    </row>
    <row r="300" spans="1:11" ht="15.75" customHeight="1" x14ac:dyDescent="0.35">
      <c r="A300" s="1"/>
      <c r="B300" s="1"/>
      <c r="K300" s="1"/>
    </row>
    <row r="301" spans="1:11" ht="15.75" customHeight="1" x14ac:dyDescent="0.35">
      <c r="A301" s="1"/>
      <c r="B301" s="1"/>
      <c r="K301" s="1"/>
    </row>
    <row r="302" spans="1:11" ht="15.75" customHeight="1" x14ac:dyDescent="0.35">
      <c r="A302" s="1"/>
      <c r="B302" s="1"/>
      <c r="K302" s="1"/>
    </row>
    <row r="303" spans="1:11" ht="15.75" customHeight="1" x14ac:dyDescent="0.35">
      <c r="A303" s="1"/>
      <c r="B303" s="1"/>
      <c r="K303" s="1"/>
    </row>
    <row r="304" spans="1:11" ht="15.75" customHeight="1" x14ac:dyDescent="0.35">
      <c r="A304" s="1"/>
      <c r="B304" s="1"/>
      <c r="K304" s="1"/>
    </row>
    <row r="305" spans="1:11" ht="15.75" customHeight="1" x14ac:dyDescent="0.35">
      <c r="A305" s="1"/>
      <c r="B305" s="1"/>
      <c r="K305" s="1"/>
    </row>
    <row r="306" spans="1:11" ht="15.75" customHeight="1" x14ac:dyDescent="0.35">
      <c r="A306" s="1"/>
      <c r="B306" s="1"/>
      <c r="K306" s="1"/>
    </row>
    <row r="307" spans="1:11" ht="15.75" customHeight="1" x14ac:dyDescent="0.35">
      <c r="A307" s="1"/>
      <c r="B307" s="1"/>
      <c r="K307" s="1"/>
    </row>
    <row r="308" spans="1:11" ht="15.75" customHeight="1" x14ac:dyDescent="0.35">
      <c r="A308" s="1"/>
      <c r="B308" s="1"/>
      <c r="K308" s="1"/>
    </row>
    <row r="309" spans="1:11" ht="15.75" customHeight="1" x14ac:dyDescent="0.35">
      <c r="A309" s="1"/>
      <c r="B309" s="1"/>
      <c r="K309" s="1"/>
    </row>
    <row r="310" spans="1:11" ht="15.75" customHeight="1" x14ac:dyDescent="0.35">
      <c r="A310" s="1"/>
      <c r="B310" s="1"/>
      <c r="K310" s="1"/>
    </row>
    <row r="311" spans="1:11" ht="15.75" customHeight="1" x14ac:dyDescent="0.35">
      <c r="A311" s="1"/>
      <c r="B311" s="1"/>
      <c r="K311" s="1"/>
    </row>
    <row r="312" spans="1:11" ht="15.75" customHeight="1" x14ac:dyDescent="0.35">
      <c r="A312" s="1"/>
      <c r="B312" s="1"/>
      <c r="K312" s="1"/>
    </row>
    <row r="313" spans="1:11" ht="15.75" customHeight="1" x14ac:dyDescent="0.35">
      <c r="A313" s="1"/>
      <c r="B313" s="1"/>
      <c r="K313" s="1"/>
    </row>
    <row r="314" spans="1:11" ht="15.75" customHeight="1" x14ac:dyDescent="0.35">
      <c r="A314" s="1"/>
      <c r="B314" s="1"/>
      <c r="K314" s="1"/>
    </row>
    <row r="315" spans="1:11" ht="15.75" customHeight="1" x14ac:dyDescent="0.35">
      <c r="A315" s="1"/>
      <c r="B315" s="1"/>
      <c r="K315" s="1"/>
    </row>
    <row r="316" spans="1:11" ht="15.75" customHeight="1" x14ac:dyDescent="0.35">
      <c r="A316" s="1"/>
      <c r="B316" s="1"/>
      <c r="K316" s="1"/>
    </row>
    <row r="317" spans="1:11" ht="15.75" customHeight="1" x14ac:dyDescent="0.35">
      <c r="A317" s="1"/>
      <c r="B317" s="1"/>
      <c r="K317" s="1"/>
    </row>
    <row r="318" spans="1:11" ht="15.75" customHeight="1" x14ac:dyDescent="0.35">
      <c r="A318" s="1"/>
      <c r="B318" s="1"/>
      <c r="K318" s="1"/>
    </row>
    <row r="319" spans="1:11" ht="15.75" customHeight="1" x14ac:dyDescent="0.35">
      <c r="A319" s="1"/>
      <c r="B319" s="1"/>
      <c r="K319" s="1"/>
    </row>
    <row r="320" spans="1:11" ht="15.75" customHeight="1" x14ac:dyDescent="0.35">
      <c r="A320" s="1"/>
      <c r="B320" s="1"/>
      <c r="K320" s="1"/>
    </row>
    <row r="321" spans="1:11" ht="15.75" customHeight="1" x14ac:dyDescent="0.35">
      <c r="A321" s="1"/>
      <c r="B321" s="1"/>
      <c r="K321" s="1"/>
    </row>
    <row r="322" spans="1:11" ht="15.75" customHeight="1" x14ac:dyDescent="0.35">
      <c r="A322" s="1"/>
      <c r="B322" s="1"/>
      <c r="K322" s="1"/>
    </row>
    <row r="323" spans="1:11" ht="15.75" customHeight="1" x14ac:dyDescent="0.35">
      <c r="A323" s="1"/>
      <c r="B323" s="1"/>
      <c r="K323" s="1"/>
    </row>
    <row r="324" spans="1:11" ht="15.75" customHeight="1" x14ac:dyDescent="0.35">
      <c r="A324" s="1"/>
      <c r="B324" s="1"/>
      <c r="K324" s="1"/>
    </row>
    <row r="325" spans="1:11" ht="15.75" customHeight="1" x14ac:dyDescent="0.35">
      <c r="A325" s="1"/>
      <c r="B325" s="1"/>
      <c r="K325" s="1"/>
    </row>
    <row r="326" spans="1:11" ht="15.75" customHeight="1" x14ac:dyDescent="0.35">
      <c r="A326" s="1"/>
      <c r="B326" s="1"/>
      <c r="K326" s="1"/>
    </row>
    <row r="327" spans="1:11" ht="15.75" customHeight="1" x14ac:dyDescent="0.35">
      <c r="A327" s="1"/>
      <c r="B327" s="1"/>
      <c r="K327" s="1"/>
    </row>
    <row r="328" spans="1:11" ht="15.75" customHeight="1" x14ac:dyDescent="0.35">
      <c r="A328" s="1"/>
      <c r="B328" s="1"/>
      <c r="K328" s="1"/>
    </row>
    <row r="329" spans="1:11" ht="15.75" customHeight="1" x14ac:dyDescent="0.35">
      <c r="A329" s="1"/>
      <c r="B329" s="1"/>
      <c r="K329" s="1"/>
    </row>
    <row r="330" spans="1:11" ht="15.75" customHeight="1" x14ac:dyDescent="0.35">
      <c r="A330" s="1"/>
      <c r="B330" s="1"/>
      <c r="K330" s="1"/>
    </row>
    <row r="331" spans="1:11" ht="15.75" customHeight="1" x14ac:dyDescent="0.35">
      <c r="A331" s="1"/>
      <c r="B331" s="1"/>
      <c r="K331" s="1"/>
    </row>
    <row r="332" spans="1:11" ht="15.75" customHeight="1" x14ac:dyDescent="0.35">
      <c r="A332" s="1"/>
      <c r="B332" s="1"/>
      <c r="K332" s="1"/>
    </row>
    <row r="333" spans="1:11" ht="15.75" customHeight="1" x14ac:dyDescent="0.35">
      <c r="A333" s="1"/>
      <c r="B333" s="1"/>
      <c r="K333" s="1"/>
    </row>
    <row r="334" spans="1:11" ht="15.75" customHeight="1" x14ac:dyDescent="0.35">
      <c r="A334" s="1"/>
      <c r="B334" s="1"/>
      <c r="K334" s="1"/>
    </row>
    <row r="335" spans="1:11" ht="15.75" customHeight="1" x14ac:dyDescent="0.35">
      <c r="A335" s="1"/>
      <c r="B335" s="1"/>
      <c r="K335" s="1"/>
    </row>
    <row r="336" spans="1:11" ht="15.75" customHeight="1" x14ac:dyDescent="0.35">
      <c r="A336" s="1"/>
      <c r="B336" s="1"/>
      <c r="K336" s="1"/>
    </row>
    <row r="337" spans="1:11" ht="15.75" customHeight="1" x14ac:dyDescent="0.35">
      <c r="A337" s="1"/>
      <c r="B337" s="1"/>
      <c r="K337" s="1"/>
    </row>
    <row r="338" spans="1:11" ht="15.75" customHeight="1" x14ac:dyDescent="0.35">
      <c r="A338" s="1"/>
      <c r="B338" s="1"/>
      <c r="K338" s="1"/>
    </row>
    <row r="339" spans="1:11" ht="15.75" customHeight="1" x14ac:dyDescent="0.35">
      <c r="A339" s="1"/>
      <c r="B339" s="1"/>
      <c r="K339" s="1"/>
    </row>
    <row r="340" spans="1:11" ht="15.75" customHeight="1" x14ac:dyDescent="0.35">
      <c r="A340" s="1"/>
      <c r="B340" s="1"/>
      <c r="K340" s="1"/>
    </row>
    <row r="341" spans="1:11" ht="15.75" customHeight="1" x14ac:dyDescent="0.35">
      <c r="A341" s="1"/>
      <c r="B341" s="1"/>
      <c r="K341" s="1"/>
    </row>
    <row r="342" spans="1:11" ht="15.75" customHeight="1" x14ac:dyDescent="0.35">
      <c r="A342" s="1"/>
      <c r="B342" s="1"/>
      <c r="K342" s="1"/>
    </row>
    <row r="343" spans="1:11" ht="15.75" customHeight="1" x14ac:dyDescent="0.35">
      <c r="A343" s="1"/>
      <c r="B343" s="1"/>
      <c r="K343" s="1"/>
    </row>
    <row r="344" spans="1:11" ht="15.75" customHeight="1" x14ac:dyDescent="0.35">
      <c r="A344" s="1"/>
      <c r="B344" s="1"/>
      <c r="K344" s="1"/>
    </row>
    <row r="345" spans="1:11" ht="15.75" customHeight="1" x14ac:dyDescent="0.35">
      <c r="A345" s="1"/>
      <c r="B345" s="1"/>
      <c r="K345" s="1"/>
    </row>
    <row r="346" spans="1:11" ht="15.75" customHeight="1" x14ac:dyDescent="0.35">
      <c r="A346" s="1"/>
      <c r="B346" s="1"/>
      <c r="K346" s="1"/>
    </row>
    <row r="347" spans="1:11" ht="15.75" customHeight="1" x14ac:dyDescent="0.35">
      <c r="A347" s="1"/>
      <c r="B347" s="1"/>
      <c r="K347" s="1"/>
    </row>
    <row r="348" spans="1:11" ht="15.75" customHeight="1" x14ac:dyDescent="0.35">
      <c r="A348" s="1"/>
      <c r="B348" s="1"/>
      <c r="K348" s="1"/>
    </row>
    <row r="349" spans="1:11" ht="15.75" customHeight="1" x14ac:dyDescent="0.35">
      <c r="A349" s="1"/>
      <c r="B349" s="1"/>
      <c r="K349" s="1"/>
    </row>
    <row r="350" spans="1:11" ht="15.75" customHeight="1" x14ac:dyDescent="0.35">
      <c r="A350" s="1"/>
      <c r="B350" s="1"/>
      <c r="K350" s="1"/>
    </row>
    <row r="351" spans="1:11" ht="15.75" customHeight="1" x14ac:dyDescent="0.35">
      <c r="A351" s="1"/>
      <c r="B351" s="1"/>
      <c r="K351" s="1"/>
    </row>
    <row r="352" spans="1:11" ht="15.75" customHeight="1" x14ac:dyDescent="0.35">
      <c r="A352" s="1"/>
      <c r="B352" s="1"/>
      <c r="K352" s="1"/>
    </row>
    <row r="353" spans="1:11" ht="15.75" customHeight="1" x14ac:dyDescent="0.35">
      <c r="A353" s="1"/>
      <c r="B353" s="1"/>
      <c r="K353" s="1"/>
    </row>
    <row r="354" spans="1:11" ht="15.75" customHeight="1" x14ac:dyDescent="0.35">
      <c r="A354" s="1"/>
      <c r="B354" s="1"/>
      <c r="K354" s="1"/>
    </row>
    <row r="355" spans="1:11" ht="15.75" customHeight="1" x14ac:dyDescent="0.35">
      <c r="A355" s="1"/>
      <c r="B355" s="1"/>
      <c r="K355" s="1"/>
    </row>
    <row r="356" spans="1:11" ht="15.75" customHeight="1" x14ac:dyDescent="0.35">
      <c r="A356" s="1"/>
      <c r="B356" s="1"/>
      <c r="K356" s="1"/>
    </row>
    <row r="357" spans="1:11" ht="15.75" customHeight="1" x14ac:dyDescent="0.35">
      <c r="A357" s="1"/>
      <c r="B357" s="1"/>
      <c r="K357" s="1"/>
    </row>
    <row r="358" spans="1:11" ht="15.75" customHeight="1" x14ac:dyDescent="0.35">
      <c r="A358" s="1"/>
      <c r="B358" s="1"/>
      <c r="K358" s="1"/>
    </row>
    <row r="359" spans="1:11" ht="15.75" customHeight="1" x14ac:dyDescent="0.35">
      <c r="A359" s="1"/>
      <c r="B359" s="1"/>
      <c r="K359" s="1"/>
    </row>
    <row r="360" spans="1:11" ht="15.75" customHeight="1" x14ac:dyDescent="0.35">
      <c r="A360" s="1"/>
      <c r="B360" s="1"/>
      <c r="K360" s="1"/>
    </row>
    <row r="361" spans="1:11" ht="15.75" customHeight="1" x14ac:dyDescent="0.35">
      <c r="A361" s="1"/>
      <c r="B361" s="1"/>
      <c r="K361" s="1"/>
    </row>
    <row r="362" spans="1:11" ht="15.75" customHeight="1" x14ac:dyDescent="0.35">
      <c r="A362" s="1"/>
      <c r="B362" s="1"/>
      <c r="K362" s="1"/>
    </row>
    <row r="363" spans="1:11" ht="15.75" customHeight="1" x14ac:dyDescent="0.35">
      <c r="A363" s="1"/>
      <c r="B363" s="1"/>
      <c r="K363" s="1"/>
    </row>
    <row r="364" spans="1:11" ht="15.75" customHeight="1" x14ac:dyDescent="0.35">
      <c r="A364" s="1"/>
      <c r="B364" s="1"/>
      <c r="K364" s="1"/>
    </row>
    <row r="365" spans="1:11" ht="15.75" customHeight="1" x14ac:dyDescent="0.35">
      <c r="A365" s="1"/>
      <c r="B365" s="1"/>
      <c r="K365" s="1"/>
    </row>
    <row r="366" spans="1:11" ht="15.75" customHeight="1" x14ac:dyDescent="0.35">
      <c r="A366" s="1"/>
      <c r="B366" s="1"/>
      <c r="K366" s="1"/>
    </row>
    <row r="367" spans="1:11" ht="15.75" customHeight="1" x14ac:dyDescent="0.35">
      <c r="A367" s="1"/>
      <c r="B367" s="1"/>
      <c r="K367" s="1"/>
    </row>
    <row r="368" spans="1:11" ht="15.75" customHeight="1" x14ac:dyDescent="0.35">
      <c r="A368" s="1"/>
      <c r="B368" s="1"/>
      <c r="K368" s="1"/>
    </row>
    <row r="369" spans="1:11" ht="15.75" customHeight="1" x14ac:dyDescent="0.35">
      <c r="A369" s="1"/>
      <c r="B369" s="1"/>
      <c r="K369" s="1"/>
    </row>
    <row r="370" spans="1:11" ht="15.75" customHeight="1" x14ac:dyDescent="0.35">
      <c r="A370" s="1"/>
      <c r="B370" s="1"/>
      <c r="K370" s="1"/>
    </row>
    <row r="371" spans="1:11" ht="15.75" customHeight="1" x14ac:dyDescent="0.35">
      <c r="A371" s="1"/>
      <c r="B371" s="1"/>
      <c r="K371" s="1"/>
    </row>
    <row r="372" spans="1:11" ht="15.75" customHeight="1" x14ac:dyDescent="0.35">
      <c r="A372" s="1"/>
      <c r="B372" s="1"/>
      <c r="K372" s="1"/>
    </row>
    <row r="373" spans="1:11" ht="15.75" customHeight="1" x14ac:dyDescent="0.35">
      <c r="A373" s="1"/>
      <c r="B373" s="1"/>
      <c r="K373" s="1"/>
    </row>
    <row r="374" spans="1:11" ht="15.75" customHeight="1" x14ac:dyDescent="0.35">
      <c r="A374" s="1"/>
      <c r="B374" s="1"/>
      <c r="K374" s="1"/>
    </row>
    <row r="375" spans="1:11" ht="15.75" customHeight="1" x14ac:dyDescent="0.35">
      <c r="A375" s="1"/>
      <c r="B375" s="1"/>
      <c r="K375" s="1"/>
    </row>
    <row r="376" spans="1:11" ht="15.75" customHeight="1" x14ac:dyDescent="0.35">
      <c r="A376" s="1"/>
      <c r="B376" s="1"/>
      <c r="K376" s="1"/>
    </row>
    <row r="377" spans="1:11" ht="15.75" customHeight="1" x14ac:dyDescent="0.35">
      <c r="A377" s="1"/>
      <c r="B377" s="1"/>
      <c r="K377" s="1"/>
    </row>
    <row r="378" spans="1:11" ht="15.75" customHeight="1" x14ac:dyDescent="0.35">
      <c r="A378" s="1"/>
      <c r="B378" s="1"/>
      <c r="K378" s="1"/>
    </row>
    <row r="379" spans="1:11" ht="15.75" customHeight="1" x14ac:dyDescent="0.35">
      <c r="A379" s="1"/>
      <c r="B379" s="1"/>
      <c r="K379" s="1"/>
    </row>
    <row r="380" spans="1:11" ht="15.75" customHeight="1" x14ac:dyDescent="0.35">
      <c r="A380" s="1"/>
      <c r="B380" s="1"/>
      <c r="K380" s="1"/>
    </row>
    <row r="381" spans="1:11" ht="15.75" customHeight="1" x14ac:dyDescent="0.35">
      <c r="A381" s="1"/>
      <c r="B381" s="1"/>
      <c r="K381" s="1"/>
    </row>
    <row r="382" spans="1:11" ht="15.75" customHeight="1" x14ac:dyDescent="0.35">
      <c r="A382" s="1"/>
      <c r="B382" s="1"/>
      <c r="K382" s="1"/>
    </row>
    <row r="383" spans="1:11" ht="15.75" customHeight="1" x14ac:dyDescent="0.35">
      <c r="A383" s="1"/>
      <c r="B383" s="1"/>
      <c r="K383" s="1"/>
    </row>
    <row r="384" spans="1:11" ht="15.75" customHeight="1" x14ac:dyDescent="0.35">
      <c r="A384" s="1"/>
      <c r="B384" s="1"/>
      <c r="K384" s="1"/>
    </row>
    <row r="385" spans="1:11" ht="15.75" customHeight="1" x14ac:dyDescent="0.35">
      <c r="A385" s="1"/>
      <c r="B385" s="1"/>
      <c r="K385" s="1"/>
    </row>
    <row r="386" spans="1:11" ht="15.75" customHeight="1" x14ac:dyDescent="0.35">
      <c r="A386" s="1"/>
      <c r="B386" s="1"/>
      <c r="K386" s="1"/>
    </row>
    <row r="387" spans="1:11" ht="15.75" customHeight="1" x14ac:dyDescent="0.35">
      <c r="A387" s="1"/>
      <c r="B387" s="1"/>
      <c r="K387" s="1"/>
    </row>
    <row r="388" spans="1:11" ht="15.75" customHeight="1" x14ac:dyDescent="0.35">
      <c r="A388" s="1"/>
      <c r="B388" s="1"/>
      <c r="K388" s="1"/>
    </row>
    <row r="389" spans="1:11" ht="15.75" customHeight="1" x14ac:dyDescent="0.35">
      <c r="A389" s="1"/>
      <c r="B389" s="1"/>
      <c r="K389" s="1"/>
    </row>
    <row r="390" spans="1:11" ht="15.75" customHeight="1" x14ac:dyDescent="0.35">
      <c r="A390" s="1"/>
      <c r="B390" s="1"/>
      <c r="K390" s="1"/>
    </row>
    <row r="391" spans="1:11" ht="15.75" customHeight="1" x14ac:dyDescent="0.35">
      <c r="A391" s="1"/>
      <c r="B391" s="1"/>
      <c r="K391" s="1"/>
    </row>
    <row r="392" spans="1:11" ht="15.75" customHeight="1" x14ac:dyDescent="0.35">
      <c r="A392" s="1"/>
      <c r="B392" s="1"/>
      <c r="K392" s="1"/>
    </row>
    <row r="393" spans="1:11" ht="15.75" customHeight="1" x14ac:dyDescent="0.35">
      <c r="A393" s="1"/>
      <c r="B393" s="1"/>
      <c r="K393" s="1"/>
    </row>
    <row r="394" spans="1:11" ht="15.75" customHeight="1" x14ac:dyDescent="0.35">
      <c r="A394" s="1"/>
      <c r="B394" s="1"/>
      <c r="K394" s="1"/>
    </row>
    <row r="395" spans="1:11" ht="15.75" customHeight="1" x14ac:dyDescent="0.35">
      <c r="A395" s="1"/>
      <c r="B395" s="1"/>
      <c r="K395" s="1"/>
    </row>
    <row r="396" spans="1:11" ht="15.75" customHeight="1" x14ac:dyDescent="0.35">
      <c r="A396" s="1"/>
      <c r="B396" s="1"/>
      <c r="K396" s="1"/>
    </row>
    <row r="397" spans="1:11" ht="15.75" customHeight="1" x14ac:dyDescent="0.35">
      <c r="A397" s="1"/>
      <c r="B397" s="1"/>
      <c r="K397" s="1"/>
    </row>
    <row r="398" spans="1:11" ht="15.75" customHeight="1" x14ac:dyDescent="0.35">
      <c r="A398" s="1"/>
      <c r="B398" s="1"/>
      <c r="K398" s="1"/>
    </row>
    <row r="399" spans="1:11" ht="15.75" customHeight="1" x14ac:dyDescent="0.35">
      <c r="A399" s="1"/>
      <c r="B399" s="1"/>
      <c r="K399" s="1"/>
    </row>
    <row r="400" spans="1:11" ht="15.75" customHeight="1" x14ac:dyDescent="0.35">
      <c r="A400" s="1"/>
      <c r="B400" s="1"/>
      <c r="K400" s="1"/>
    </row>
    <row r="401" spans="1:11" ht="15.75" customHeight="1" x14ac:dyDescent="0.35">
      <c r="A401" s="1"/>
      <c r="B401" s="1"/>
      <c r="K401" s="1"/>
    </row>
    <row r="402" spans="1:11" ht="15.75" customHeight="1" x14ac:dyDescent="0.35">
      <c r="A402" s="1"/>
      <c r="B402" s="1"/>
      <c r="K402" s="1"/>
    </row>
    <row r="403" spans="1:11" ht="15.75" customHeight="1" x14ac:dyDescent="0.35">
      <c r="A403" s="1"/>
      <c r="B403" s="1"/>
      <c r="K403" s="1"/>
    </row>
    <row r="404" spans="1:11" ht="15.75" customHeight="1" x14ac:dyDescent="0.35">
      <c r="A404" s="1"/>
      <c r="B404" s="1"/>
      <c r="K404" s="1"/>
    </row>
    <row r="405" spans="1:11" ht="15.75" customHeight="1" x14ac:dyDescent="0.35">
      <c r="A405" s="1"/>
      <c r="B405" s="1"/>
      <c r="K405" s="1"/>
    </row>
    <row r="406" spans="1:11" ht="15.75" customHeight="1" x14ac:dyDescent="0.35">
      <c r="A406" s="1"/>
      <c r="B406" s="1"/>
      <c r="K406" s="1"/>
    </row>
    <row r="407" spans="1:11" ht="15.75" customHeight="1" x14ac:dyDescent="0.35">
      <c r="A407" s="1"/>
      <c r="B407" s="1"/>
      <c r="K407" s="1"/>
    </row>
    <row r="408" spans="1:11" ht="15.75" customHeight="1" x14ac:dyDescent="0.35">
      <c r="A408" s="1"/>
      <c r="B408" s="1"/>
      <c r="K408" s="1"/>
    </row>
    <row r="409" spans="1:11" ht="15.75" customHeight="1" x14ac:dyDescent="0.35">
      <c r="A409" s="1"/>
      <c r="B409" s="1"/>
      <c r="K409" s="1"/>
    </row>
    <row r="410" spans="1:11" ht="15.75" customHeight="1" x14ac:dyDescent="0.35">
      <c r="A410" s="1"/>
      <c r="B410" s="1"/>
      <c r="K410" s="1"/>
    </row>
    <row r="411" spans="1:11" ht="15.75" customHeight="1" x14ac:dyDescent="0.35">
      <c r="A411" s="1"/>
      <c r="B411" s="1"/>
      <c r="K411" s="1"/>
    </row>
    <row r="412" spans="1:11" ht="15.75" customHeight="1" x14ac:dyDescent="0.35">
      <c r="A412" s="1"/>
      <c r="B412" s="1"/>
      <c r="K412" s="1"/>
    </row>
    <row r="413" spans="1:11" ht="15.75" customHeight="1" x14ac:dyDescent="0.35">
      <c r="A413" s="1"/>
      <c r="B413" s="1"/>
      <c r="K413" s="1"/>
    </row>
    <row r="414" spans="1:11" ht="15.75" customHeight="1" x14ac:dyDescent="0.35">
      <c r="A414" s="1"/>
      <c r="B414" s="1"/>
      <c r="K414" s="1"/>
    </row>
    <row r="415" spans="1:11" ht="15.75" customHeight="1" x14ac:dyDescent="0.35">
      <c r="A415" s="1"/>
      <c r="B415" s="1"/>
      <c r="K415" s="1"/>
    </row>
    <row r="416" spans="1:11" ht="15.75" customHeight="1" x14ac:dyDescent="0.35">
      <c r="A416" s="1"/>
      <c r="B416" s="1"/>
      <c r="K416" s="1"/>
    </row>
    <row r="417" spans="1:11" ht="15.75" customHeight="1" x14ac:dyDescent="0.35">
      <c r="A417" s="1"/>
      <c r="B417" s="1"/>
      <c r="K417" s="1"/>
    </row>
    <row r="418" spans="1:11" ht="15.75" customHeight="1" x14ac:dyDescent="0.35">
      <c r="A418" s="1"/>
      <c r="B418" s="1"/>
      <c r="K418" s="1"/>
    </row>
    <row r="419" spans="1:11" ht="15.75" customHeight="1" x14ac:dyDescent="0.35">
      <c r="A419" s="1"/>
      <c r="B419" s="1"/>
      <c r="K419" s="1"/>
    </row>
    <row r="420" spans="1:11" ht="15.75" customHeight="1" x14ac:dyDescent="0.35">
      <c r="A420" s="1"/>
      <c r="B420" s="1"/>
      <c r="K420" s="1"/>
    </row>
    <row r="421" spans="1:11" ht="15.75" customHeight="1" x14ac:dyDescent="0.35">
      <c r="A421" s="1"/>
      <c r="B421" s="1"/>
      <c r="K421" s="1"/>
    </row>
    <row r="422" spans="1:11" ht="15.75" customHeight="1" x14ac:dyDescent="0.35">
      <c r="A422" s="1"/>
      <c r="B422" s="1"/>
      <c r="K422" s="1"/>
    </row>
    <row r="423" spans="1:11" ht="15.75" customHeight="1" x14ac:dyDescent="0.35">
      <c r="A423" s="1"/>
      <c r="B423" s="1"/>
      <c r="K423" s="1"/>
    </row>
    <row r="424" spans="1:11" ht="15.75" customHeight="1" x14ac:dyDescent="0.35">
      <c r="A424" s="1"/>
      <c r="B424" s="1"/>
      <c r="K424" s="1"/>
    </row>
    <row r="425" spans="1:11" ht="15.75" customHeight="1" x14ac:dyDescent="0.35">
      <c r="A425" s="1"/>
      <c r="B425" s="1"/>
      <c r="K425" s="1"/>
    </row>
    <row r="426" spans="1:11" ht="15.75" customHeight="1" x14ac:dyDescent="0.35">
      <c r="A426" s="1"/>
      <c r="B426" s="1"/>
      <c r="K426" s="1"/>
    </row>
    <row r="427" spans="1:11" ht="15.75" customHeight="1" x14ac:dyDescent="0.35">
      <c r="A427" s="1"/>
      <c r="B427" s="1"/>
      <c r="K427" s="1"/>
    </row>
    <row r="428" spans="1:11" ht="15.75" customHeight="1" x14ac:dyDescent="0.35">
      <c r="A428" s="1"/>
      <c r="B428" s="1"/>
      <c r="K428" s="1"/>
    </row>
    <row r="429" spans="1:11" ht="15.75" customHeight="1" x14ac:dyDescent="0.35">
      <c r="A429" s="1"/>
      <c r="B429" s="1"/>
      <c r="K429" s="1"/>
    </row>
    <row r="430" spans="1:11" ht="15.75" customHeight="1" x14ac:dyDescent="0.35">
      <c r="A430" s="1"/>
      <c r="B430" s="1"/>
      <c r="K430" s="1"/>
    </row>
    <row r="431" spans="1:11" ht="15.75" customHeight="1" x14ac:dyDescent="0.35">
      <c r="A431" s="1"/>
      <c r="B431" s="1"/>
      <c r="K431" s="1"/>
    </row>
    <row r="432" spans="1:11" ht="15.75" customHeight="1" x14ac:dyDescent="0.35">
      <c r="A432" s="1"/>
      <c r="B432" s="1"/>
      <c r="K432" s="1"/>
    </row>
    <row r="433" spans="1:11" ht="15.75" customHeight="1" x14ac:dyDescent="0.35">
      <c r="A433" s="1"/>
      <c r="B433" s="1"/>
      <c r="K433" s="1"/>
    </row>
    <row r="434" spans="1:11" ht="15.75" customHeight="1" x14ac:dyDescent="0.35">
      <c r="A434" s="1"/>
      <c r="B434" s="1"/>
      <c r="K434" s="1"/>
    </row>
    <row r="435" spans="1:11" ht="15.75" customHeight="1" x14ac:dyDescent="0.35">
      <c r="A435" s="1"/>
      <c r="B435" s="1"/>
      <c r="K435" s="1"/>
    </row>
    <row r="436" spans="1:11" ht="15.75" customHeight="1" x14ac:dyDescent="0.35">
      <c r="A436" s="1"/>
      <c r="B436" s="1"/>
      <c r="K436" s="1"/>
    </row>
    <row r="437" spans="1:11" ht="15.75" customHeight="1" x14ac:dyDescent="0.35">
      <c r="A437" s="1"/>
      <c r="B437" s="1"/>
      <c r="K437" s="1"/>
    </row>
    <row r="438" spans="1:11" ht="15.75" customHeight="1" x14ac:dyDescent="0.35">
      <c r="A438" s="1"/>
      <c r="B438" s="1"/>
      <c r="K438" s="1"/>
    </row>
    <row r="439" spans="1:11" ht="15.75" customHeight="1" x14ac:dyDescent="0.35">
      <c r="A439" s="1"/>
      <c r="B439" s="1"/>
      <c r="K439" s="1"/>
    </row>
    <row r="440" spans="1:11" ht="15.75" customHeight="1" x14ac:dyDescent="0.35">
      <c r="A440" s="1"/>
      <c r="B440" s="1"/>
      <c r="K440" s="1"/>
    </row>
    <row r="441" spans="1:11" ht="15.75" customHeight="1" x14ac:dyDescent="0.35">
      <c r="A441" s="1"/>
      <c r="B441" s="1"/>
      <c r="K441" s="1"/>
    </row>
    <row r="442" spans="1:11" ht="15.75" customHeight="1" x14ac:dyDescent="0.35">
      <c r="A442" s="1"/>
      <c r="B442" s="1"/>
      <c r="K442" s="1"/>
    </row>
    <row r="443" spans="1:11" ht="15.75" customHeight="1" x14ac:dyDescent="0.35">
      <c r="A443" s="1"/>
      <c r="B443" s="1"/>
      <c r="K443" s="1"/>
    </row>
    <row r="444" spans="1:11" ht="15.75" customHeight="1" x14ac:dyDescent="0.35">
      <c r="A444" s="1"/>
      <c r="B444" s="1"/>
      <c r="K444" s="1"/>
    </row>
    <row r="445" spans="1:11" ht="15.75" customHeight="1" x14ac:dyDescent="0.35">
      <c r="A445" s="1"/>
      <c r="B445" s="1"/>
      <c r="K445" s="1"/>
    </row>
    <row r="446" spans="1:11" ht="15.75" customHeight="1" x14ac:dyDescent="0.35">
      <c r="A446" s="1"/>
      <c r="B446" s="1"/>
      <c r="K446" s="1"/>
    </row>
    <row r="447" spans="1:11" ht="15.75" customHeight="1" x14ac:dyDescent="0.35">
      <c r="A447" s="1"/>
      <c r="B447" s="1"/>
      <c r="K447" s="1"/>
    </row>
    <row r="448" spans="1:11" ht="15.75" customHeight="1" x14ac:dyDescent="0.35">
      <c r="A448" s="1"/>
      <c r="B448" s="1"/>
      <c r="K448" s="1"/>
    </row>
    <row r="449" spans="1:11" ht="15.75" customHeight="1" x14ac:dyDescent="0.35">
      <c r="A449" s="1"/>
      <c r="B449" s="1"/>
      <c r="K449" s="1"/>
    </row>
    <row r="450" spans="1:11" ht="15.75" customHeight="1" x14ac:dyDescent="0.35">
      <c r="A450" s="1"/>
      <c r="B450" s="1"/>
      <c r="K450" s="1"/>
    </row>
    <row r="451" spans="1:11" ht="15.75" customHeight="1" x14ac:dyDescent="0.35">
      <c r="A451" s="1"/>
      <c r="B451" s="1"/>
      <c r="K451" s="1"/>
    </row>
    <row r="452" spans="1:11" ht="15.75" customHeight="1" x14ac:dyDescent="0.35">
      <c r="A452" s="1"/>
      <c r="B452" s="1"/>
      <c r="K452" s="1"/>
    </row>
    <row r="453" spans="1:11" ht="15.75" customHeight="1" x14ac:dyDescent="0.35">
      <c r="A453" s="1"/>
      <c r="B453" s="1"/>
      <c r="K453" s="1"/>
    </row>
    <row r="454" spans="1:11" ht="15.75" customHeight="1" x14ac:dyDescent="0.35">
      <c r="A454" s="1"/>
      <c r="B454" s="1"/>
      <c r="K454" s="1"/>
    </row>
    <row r="455" spans="1:11" ht="15.75" customHeight="1" x14ac:dyDescent="0.35">
      <c r="A455" s="1"/>
      <c r="B455" s="1"/>
      <c r="K455" s="1"/>
    </row>
    <row r="456" spans="1:11" ht="15.75" customHeight="1" x14ac:dyDescent="0.35">
      <c r="A456" s="1"/>
      <c r="B456" s="1"/>
      <c r="K456" s="1"/>
    </row>
    <row r="457" spans="1:11" ht="15.75" customHeight="1" x14ac:dyDescent="0.35">
      <c r="A457" s="1"/>
      <c r="B457" s="1"/>
      <c r="K457" s="1"/>
    </row>
    <row r="458" spans="1:11" ht="15.75" customHeight="1" x14ac:dyDescent="0.35">
      <c r="A458" s="1"/>
      <c r="B458" s="1"/>
      <c r="K458" s="1"/>
    </row>
    <row r="459" spans="1:11" ht="15.75" customHeight="1" x14ac:dyDescent="0.35">
      <c r="A459" s="1"/>
      <c r="B459" s="1"/>
      <c r="K459" s="1"/>
    </row>
    <row r="460" spans="1:11" ht="15.75" customHeight="1" x14ac:dyDescent="0.35">
      <c r="A460" s="1"/>
      <c r="B460" s="1"/>
      <c r="K460" s="1"/>
    </row>
    <row r="461" spans="1:11" ht="15.75" customHeight="1" x14ac:dyDescent="0.35">
      <c r="A461" s="1"/>
      <c r="B461" s="1"/>
      <c r="K461" s="1"/>
    </row>
    <row r="462" spans="1:11" ht="15.75" customHeight="1" x14ac:dyDescent="0.35">
      <c r="A462" s="1"/>
      <c r="B462" s="1"/>
      <c r="K462" s="1"/>
    </row>
    <row r="463" spans="1:11" ht="15.75" customHeight="1" x14ac:dyDescent="0.35">
      <c r="A463" s="1"/>
      <c r="B463" s="1"/>
      <c r="K463" s="1"/>
    </row>
    <row r="464" spans="1:11" ht="15.75" customHeight="1" x14ac:dyDescent="0.35">
      <c r="A464" s="1"/>
      <c r="B464" s="1"/>
      <c r="K464" s="1"/>
    </row>
    <row r="465" spans="1:11" ht="15.75" customHeight="1" x14ac:dyDescent="0.35">
      <c r="A465" s="1"/>
      <c r="B465" s="1"/>
      <c r="K465" s="1"/>
    </row>
    <row r="466" spans="1:11" ht="15.75" customHeight="1" x14ac:dyDescent="0.35">
      <c r="A466" s="1"/>
      <c r="B466" s="1"/>
      <c r="K466" s="1"/>
    </row>
    <row r="467" spans="1:11" ht="15.75" customHeight="1" x14ac:dyDescent="0.35">
      <c r="A467" s="1"/>
      <c r="B467" s="1"/>
      <c r="K467" s="1"/>
    </row>
    <row r="468" spans="1:11" ht="15.75" customHeight="1" x14ac:dyDescent="0.35">
      <c r="A468" s="1"/>
      <c r="B468" s="1"/>
      <c r="K468" s="1"/>
    </row>
    <row r="469" spans="1:11" ht="15.75" customHeight="1" x14ac:dyDescent="0.35">
      <c r="A469" s="1"/>
      <c r="B469" s="1"/>
      <c r="K469" s="1"/>
    </row>
    <row r="470" spans="1:11" ht="15.75" customHeight="1" x14ac:dyDescent="0.35">
      <c r="A470" s="1"/>
      <c r="B470" s="1"/>
      <c r="K470" s="1"/>
    </row>
    <row r="471" spans="1:11" ht="15.75" customHeight="1" x14ac:dyDescent="0.35">
      <c r="A471" s="1"/>
      <c r="B471" s="1"/>
      <c r="K471" s="1"/>
    </row>
    <row r="472" spans="1:11" ht="15.75" customHeight="1" x14ac:dyDescent="0.35">
      <c r="A472" s="1"/>
      <c r="B472" s="1"/>
      <c r="K472" s="1"/>
    </row>
    <row r="473" spans="1:11" ht="15.75" customHeight="1" x14ac:dyDescent="0.35">
      <c r="A473" s="1"/>
      <c r="B473" s="1"/>
      <c r="K473" s="1"/>
    </row>
    <row r="474" spans="1:11" ht="15.75" customHeight="1" x14ac:dyDescent="0.35">
      <c r="A474" s="1"/>
      <c r="B474" s="1"/>
      <c r="K474" s="1"/>
    </row>
    <row r="475" spans="1:11" ht="15.75" customHeight="1" x14ac:dyDescent="0.35">
      <c r="A475" s="1"/>
      <c r="B475" s="1"/>
      <c r="K475" s="1"/>
    </row>
    <row r="476" spans="1:11" ht="15.75" customHeight="1" x14ac:dyDescent="0.35">
      <c r="A476" s="1"/>
      <c r="B476" s="1"/>
      <c r="K476" s="1"/>
    </row>
    <row r="477" spans="1:11" ht="15.75" customHeight="1" x14ac:dyDescent="0.35">
      <c r="A477" s="1"/>
      <c r="B477" s="1"/>
      <c r="K477" s="1"/>
    </row>
    <row r="478" spans="1:11" ht="15.75" customHeight="1" x14ac:dyDescent="0.35">
      <c r="A478" s="1"/>
      <c r="B478" s="1"/>
      <c r="K478" s="1"/>
    </row>
    <row r="479" spans="1:11" ht="15.75" customHeight="1" x14ac:dyDescent="0.35">
      <c r="A479" s="1"/>
      <c r="B479" s="1"/>
      <c r="K479" s="1"/>
    </row>
    <row r="480" spans="1:11" ht="15.75" customHeight="1" x14ac:dyDescent="0.35">
      <c r="A480" s="1"/>
      <c r="B480" s="1"/>
      <c r="K480" s="1"/>
    </row>
    <row r="481" spans="1:11" ht="15.75" customHeight="1" x14ac:dyDescent="0.35">
      <c r="A481" s="1"/>
      <c r="B481" s="1"/>
      <c r="K481" s="1"/>
    </row>
    <row r="482" spans="1:11" ht="15.75" customHeight="1" x14ac:dyDescent="0.35">
      <c r="A482" s="1"/>
      <c r="B482" s="1"/>
      <c r="K482" s="1"/>
    </row>
    <row r="483" spans="1:11" ht="15.75" customHeight="1" x14ac:dyDescent="0.35">
      <c r="A483" s="1"/>
      <c r="B483" s="1"/>
      <c r="K483" s="1"/>
    </row>
    <row r="484" spans="1:11" ht="15.75" customHeight="1" x14ac:dyDescent="0.35">
      <c r="A484" s="1"/>
      <c r="B484" s="1"/>
      <c r="K484" s="1"/>
    </row>
    <row r="485" spans="1:11" ht="15.75" customHeight="1" x14ac:dyDescent="0.35">
      <c r="A485" s="1"/>
      <c r="B485" s="1"/>
      <c r="K485" s="1"/>
    </row>
    <row r="486" spans="1:11" ht="15.75" customHeight="1" x14ac:dyDescent="0.35">
      <c r="A486" s="1"/>
      <c r="B486" s="1"/>
      <c r="K486" s="1"/>
    </row>
    <row r="487" spans="1:11" ht="15.75" customHeight="1" x14ac:dyDescent="0.35">
      <c r="A487" s="1"/>
      <c r="B487" s="1"/>
      <c r="K487" s="1"/>
    </row>
    <row r="488" spans="1:11" ht="15.75" customHeight="1" x14ac:dyDescent="0.35">
      <c r="A488" s="1"/>
      <c r="B488" s="1"/>
      <c r="K488" s="1"/>
    </row>
    <row r="489" spans="1:11" ht="15.75" customHeight="1" x14ac:dyDescent="0.35">
      <c r="A489" s="1"/>
      <c r="B489" s="1"/>
      <c r="K489" s="1"/>
    </row>
    <row r="490" spans="1:11" ht="15.75" customHeight="1" x14ac:dyDescent="0.35">
      <c r="A490" s="1"/>
      <c r="B490" s="1"/>
      <c r="K490" s="1"/>
    </row>
    <row r="491" spans="1:11" ht="15.75" customHeight="1" x14ac:dyDescent="0.35">
      <c r="A491" s="1"/>
      <c r="B491" s="1"/>
      <c r="K491" s="1"/>
    </row>
    <row r="492" spans="1:11" ht="15.75" customHeight="1" x14ac:dyDescent="0.35">
      <c r="A492" s="1"/>
      <c r="B492" s="1"/>
      <c r="K492" s="1"/>
    </row>
    <row r="493" spans="1:11" ht="15.75" customHeight="1" x14ac:dyDescent="0.35">
      <c r="A493" s="1"/>
      <c r="B493" s="1"/>
      <c r="K493" s="1"/>
    </row>
    <row r="494" spans="1:11" ht="15.75" customHeight="1" x14ac:dyDescent="0.35">
      <c r="A494" s="1"/>
      <c r="B494" s="1"/>
      <c r="K494" s="1"/>
    </row>
    <row r="495" spans="1:11" ht="15.75" customHeight="1" x14ac:dyDescent="0.35">
      <c r="A495" s="1"/>
      <c r="B495" s="1"/>
      <c r="K495" s="1"/>
    </row>
    <row r="496" spans="1:11" ht="15.75" customHeight="1" x14ac:dyDescent="0.35">
      <c r="A496" s="1"/>
      <c r="B496" s="1"/>
      <c r="K496" s="1"/>
    </row>
    <row r="497" spans="1:11" ht="15.75" customHeight="1" x14ac:dyDescent="0.35">
      <c r="A497" s="1"/>
      <c r="B497" s="1"/>
      <c r="K497" s="1"/>
    </row>
    <row r="498" spans="1:11" ht="15.75" customHeight="1" x14ac:dyDescent="0.35">
      <c r="A498" s="1"/>
      <c r="B498" s="1"/>
      <c r="K498" s="1"/>
    </row>
    <row r="499" spans="1:11" ht="15.75" customHeight="1" x14ac:dyDescent="0.35">
      <c r="A499" s="1"/>
      <c r="B499" s="1"/>
      <c r="K499" s="1"/>
    </row>
    <row r="500" spans="1:11" ht="15.75" customHeight="1" x14ac:dyDescent="0.35">
      <c r="A500" s="1"/>
      <c r="B500" s="1"/>
      <c r="K500" s="1"/>
    </row>
    <row r="501" spans="1:11" ht="15.75" customHeight="1" x14ac:dyDescent="0.35">
      <c r="A501" s="1"/>
      <c r="B501" s="1"/>
      <c r="K501" s="1"/>
    </row>
    <row r="502" spans="1:11" ht="15.75" customHeight="1" x14ac:dyDescent="0.35">
      <c r="A502" s="1"/>
      <c r="B502" s="1"/>
      <c r="K502" s="1"/>
    </row>
    <row r="503" spans="1:11" ht="15.75" customHeight="1" x14ac:dyDescent="0.35">
      <c r="A503" s="1"/>
      <c r="B503" s="1"/>
      <c r="K503" s="1"/>
    </row>
    <row r="504" spans="1:11" ht="15.75" customHeight="1" x14ac:dyDescent="0.35">
      <c r="A504" s="1"/>
      <c r="B504" s="1"/>
      <c r="K504" s="1"/>
    </row>
    <row r="505" spans="1:11" ht="15.75" customHeight="1" x14ac:dyDescent="0.35">
      <c r="A505" s="1"/>
      <c r="B505" s="1"/>
      <c r="K505" s="1"/>
    </row>
    <row r="506" spans="1:11" ht="15.75" customHeight="1" x14ac:dyDescent="0.35">
      <c r="A506" s="1"/>
      <c r="B506" s="1"/>
      <c r="K506" s="1"/>
    </row>
    <row r="507" spans="1:11" ht="15.75" customHeight="1" x14ac:dyDescent="0.35">
      <c r="A507" s="1"/>
      <c r="B507" s="1"/>
      <c r="K507" s="1"/>
    </row>
    <row r="508" spans="1:11" ht="15.75" customHeight="1" x14ac:dyDescent="0.35">
      <c r="A508" s="1"/>
      <c r="B508" s="1"/>
      <c r="K508" s="1"/>
    </row>
    <row r="509" spans="1:11" ht="15.75" customHeight="1" x14ac:dyDescent="0.35">
      <c r="A509" s="1"/>
      <c r="B509" s="1"/>
      <c r="K509" s="1"/>
    </row>
    <row r="510" spans="1:11" ht="15.75" customHeight="1" x14ac:dyDescent="0.35">
      <c r="A510" s="1"/>
      <c r="B510" s="1"/>
      <c r="K510" s="1"/>
    </row>
    <row r="511" spans="1:11" ht="15.75" customHeight="1" x14ac:dyDescent="0.35">
      <c r="A511" s="1"/>
      <c r="B511" s="1"/>
      <c r="K511" s="1"/>
    </row>
    <row r="512" spans="1:11" ht="15.75" customHeight="1" x14ac:dyDescent="0.35">
      <c r="A512" s="1"/>
      <c r="B512" s="1"/>
      <c r="K512" s="1"/>
    </row>
    <row r="513" spans="1:11" ht="15.75" customHeight="1" x14ac:dyDescent="0.35">
      <c r="A513" s="1"/>
      <c r="B513" s="1"/>
      <c r="K513" s="1"/>
    </row>
    <row r="514" spans="1:11" ht="15.75" customHeight="1" x14ac:dyDescent="0.35">
      <c r="A514" s="1"/>
      <c r="B514" s="1"/>
      <c r="K514" s="1"/>
    </row>
    <row r="515" spans="1:11" ht="15.75" customHeight="1" x14ac:dyDescent="0.35">
      <c r="A515" s="1"/>
      <c r="B515" s="1"/>
      <c r="K515" s="1"/>
    </row>
    <row r="516" spans="1:11" ht="15.75" customHeight="1" x14ac:dyDescent="0.35">
      <c r="A516" s="1"/>
      <c r="B516" s="1"/>
      <c r="K516" s="1"/>
    </row>
    <row r="517" spans="1:11" ht="15.75" customHeight="1" x14ac:dyDescent="0.35">
      <c r="A517" s="1"/>
      <c r="B517" s="1"/>
      <c r="K517" s="1"/>
    </row>
    <row r="518" spans="1:11" ht="15.75" customHeight="1" x14ac:dyDescent="0.35">
      <c r="A518" s="1"/>
      <c r="B518" s="1"/>
      <c r="K518" s="1"/>
    </row>
    <row r="519" spans="1:11" ht="15.75" customHeight="1" x14ac:dyDescent="0.35">
      <c r="A519" s="1"/>
      <c r="B519" s="1"/>
      <c r="K519" s="1"/>
    </row>
    <row r="520" spans="1:11" ht="15.75" customHeight="1" x14ac:dyDescent="0.35">
      <c r="A520" s="1"/>
      <c r="B520" s="1"/>
      <c r="K520" s="1"/>
    </row>
    <row r="521" spans="1:11" ht="15.75" customHeight="1" x14ac:dyDescent="0.35">
      <c r="A521" s="1"/>
      <c r="B521" s="1"/>
      <c r="K521" s="1"/>
    </row>
    <row r="522" spans="1:11" ht="15.75" customHeight="1" x14ac:dyDescent="0.35">
      <c r="A522" s="1"/>
      <c r="B522" s="1"/>
      <c r="K522" s="1"/>
    </row>
    <row r="523" spans="1:11" ht="15.75" customHeight="1" x14ac:dyDescent="0.35">
      <c r="A523" s="1"/>
      <c r="B523" s="1"/>
      <c r="K523" s="1"/>
    </row>
    <row r="524" spans="1:11" ht="15.75" customHeight="1" x14ac:dyDescent="0.35">
      <c r="A524" s="1"/>
      <c r="B524" s="1"/>
      <c r="K524" s="1"/>
    </row>
    <row r="525" spans="1:11" ht="15.75" customHeight="1" x14ac:dyDescent="0.35">
      <c r="A525" s="1"/>
      <c r="B525" s="1"/>
      <c r="K525" s="1"/>
    </row>
    <row r="526" spans="1:11" ht="15.75" customHeight="1" x14ac:dyDescent="0.35">
      <c r="A526" s="1"/>
      <c r="B526" s="1"/>
      <c r="K526" s="1"/>
    </row>
    <row r="527" spans="1:11" ht="15.75" customHeight="1" x14ac:dyDescent="0.35">
      <c r="A527" s="1"/>
      <c r="B527" s="1"/>
      <c r="K527" s="1"/>
    </row>
    <row r="528" spans="1:11" ht="15.75" customHeight="1" x14ac:dyDescent="0.35">
      <c r="A528" s="1"/>
      <c r="B528" s="1"/>
      <c r="K528" s="1"/>
    </row>
    <row r="529" spans="1:11" ht="15.75" customHeight="1" x14ac:dyDescent="0.35">
      <c r="A529" s="1"/>
      <c r="B529" s="1"/>
      <c r="K529" s="1"/>
    </row>
    <row r="530" spans="1:11" ht="15.75" customHeight="1" x14ac:dyDescent="0.35">
      <c r="A530" s="1"/>
      <c r="B530" s="1"/>
      <c r="K530" s="1"/>
    </row>
    <row r="531" spans="1:11" ht="15.75" customHeight="1" x14ac:dyDescent="0.35">
      <c r="A531" s="1"/>
      <c r="B531" s="1"/>
      <c r="K531" s="1"/>
    </row>
    <row r="532" spans="1:11" ht="15.75" customHeight="1" x14ac:dyDescent="0.35">
      <c r="A532" s="1"/>
      <c r="B532" s="1"/>
      <c r="K532" s="1"/>
    </row>
    <row r="533" spans="1:11" ht="15.75" customHeight="1" x14ac:dyDescent="0.35">
      <c r="A533" s="1"/>
      <c r="B533" s="1"/>
      <c r="K533" s="1"/>
    </row>
    <row r="534" spans="1:11" ht="15.75" customHeight="1" x14ac:dyDescent="0.35">
      <c r="A534" s="1"/>
      <c r="B534" s="1"/>
      <c r="K534" s="1"/>
    </row>
    <row r="535" spans="1:11" ht="15.75" customHeight="1" x14ac:dyDescent="0.35">
      <c r="A535" s="1"/>
      <c r="B535" s="1"/>
      <c r="K535" s="1"/>
    </row>
    <row r="536" spans="1:11" ht="15.75" customHeight="1" x14ac:dyDescent="0.35">
      <c r="A536" s="1"/>
      <c r="B536" s="1"/>
      <c r="K536" s="1"/>
    </row>
    <row r="537" spans="1:11" ht="15.75" customHeight="1" x14ac:dyDescent="0.35">
      <c r="A537" s="1"/>
      <c r="B537" s="1"/>
      <c r="K537" s="1"/>
    </row>
    <row r="538" spans="1:11" ht="15.75" customHeight="1" x14ac:dyDescent="0.35">
      <c r="A538" s="1"/>
      <c r="B538" s="1"/>
      <c r="K538" s="1"/>
    </row>
    <row r="539" spans="1:11" ht="15.75" customHeight="1" x14ac:dyDescent="0.35">
      <c r="A539" s="1"/>
      <c r="B539" s="1"/>
      <c r="K539" s="1"/>
    </row>
    <row r="540" spans="1:11" ht="15.75" customHeight="1" x14ac:dyDescent="0.35">
      <c r="A540" s="1"/>
      <c r="B540" s="1"/>
      <c r="K540" s="1"/>
    </row>
    <row r="541" spans="1:11" ht="15.75" customHeight="1" x14ac:dyDescent="0.35">
      <c r="A541" s="1"/>
      <c r="B541" s="1"/>
      <c r="K541" s="1"/>
    </row>
    <row r="542" spans="1:11" ht="15.75" customHeight="1" x14ac:dyDescent="0.35">
      <c r="A542" s="1"/>
      <c r="B542" s="1"/>
      <c r="K542" s="1"/>
    </row>
    <row r="543" spans="1:11" ht="15.75" customHeight="1" x14ac:dyDescent="0.35">
      <c r="A543" s="1"/>
      <c r="B543" s="1"/>
      <c r="K543" s="1"/>
    </row>
    <row r="544" spans="1:11" ht="15.75" customHeight="1" x14ac:dyDescent="0.35">
      <c r="A544" s="1"/>
      <c r="B544" s="1"/>
      <c r="K544" s="1"/>
    </row>
    <row r="545" spans="1:11" ht="15.75" customHeight="1" x14ac:dyDescent="0.35">
      <c r="A545" s="1"/>
      <c r="B545" s="1"/>
      <c r="K545" s="1"/>
    </row>
    <row r="546" spans="1:11" ht="15.75" customHeight="1" x14ac:dyDescent="0.35">
      <c r="A546" s="1"/>
      <c r="B546" s="1"/>
      <c r="K546" s="1"/>
    </row>
    <row r="547" spans="1:11" ht="15.75" customHeight="1" x14ac:dyDescent="0.35">
      <c r="A547" s="1"/>
      <c r="B547" s="1"/>
      <c r="K547" s="1"/>
    </row>
    <row r="548" spans="1:11" ht="15.75" customHeight="1" x14ac:dyDescent="0.35">
      <c r="A548" s="1"/>
      <c r="B548" s="1"/>
      <c r="K548" s="1"/>
    </row>
    <row r="549" spans="1:11" ht="15.75" customHeight="1" x14ac:dyDescent="0.35">
      <c r="A549" s="1"/>
      <c r="B549" s="1"/>
      <c r="K549" s="1"/>
    </row>
    <row r="550" spans="1:11" ht="15.75" customHeight="1" x14ac:dyDescent="0.35">
      <c r="A550" s="1"/>
      <c r="B550" s="1"/>
      <c r="K550" s="1"/>
    </row>
    <row r="551" spans="1:11" ht="15.75" customHeight="1" x14ac:dyDescent="0.35">
      <c r="A551" s="1"/>
      <c r="B551" s="1"/>
      <c r="K551" s="1"/>
    </row>
    <row r="552" spans="1:11" ht="15.75" customHeight="1" x14ac:dyDescent="0.35">
      <c r="A552" s="1"/>
      <c r="B552" s="1"/>
      <c r="K552" s="1"/>
    </row>
    <row r="553" spans="1:11" ht="15.75" customHeight="1" x14ac:dyDescent="0.35">
      <c r="A553" s="1"/>
      <c r="B553" s="1"/>
      <c r="K553" s="1"/>
    </row>
    <row r="554" spans="1:11" ht="15.75" customHeight="1" x14ac:dyDescent="0.35">
      <c r="A554" s="1"/>
      <c r="B554" s="1"/>
      <c r="K554" s="1"/>
    </row>
    <row r="555" spans="1:11" ht="15.75" customHeight="1" x14ac:dyDescent="0.35">
      <c r="A555" s="1"/>
      <c r="B555" s="1"/>
      <c r="K555" s="1"/>
    </row>
    <row r="556" spans="1:11" ht="15.75" customHeight="1" x14ac:dyDescent="0.35">
      <c r="A556" s="1"/>
      <c r="B556" s="1"/>
      <c r="K556" s="1"/>
    </row>
    <row r="557" spans="1:11" ht="15.75" customHeight="1" x14ac:dyDescent="0.35">
      <c r="A557" s="1"/>
      <c r="B557" s="1"/>
      <c r="K557" s="1"/>
    </row>
    <row r="558" spans="1:11" ht="15.75" customHeight="1" x14ac:dyDescent="0.35">
      <c r="A558" s="1"/>
      <c r="B558" s="1"/>
      <c r="K558" s="1"/>
    </row>
    <row r="559" spans="1:11" ht="15.75" customHeight="1" x14ac:dyDescent="0.35">
      <c r="A559" s="1"/>
      <c r="B559" s="1"/>
      <c r="K559" s="1"/>
    </row>
    <row r="560" spans="1:11" ht="15.75" customHeight="1" x14ac:dyDescent="0.35">
      <c r="A560" s="1"/>
      <c r="B560" s="1"/>
      <c r="K560" s="1"/>
    </row>
    <row r="561" spans="1:11" ht="15.75" customHeight="1" x14ac:dyDescent="0.35">
      <c r="A561" s="1"/>
      <c r="B561" s="1"/>
      <c r="K561" s="1"/>
    </row>
    <row r="562" spans="1:11" ht="15.75" customHeight="1" x14ac:dyDescent="0.35">
      <c r="A562" s="1"/>
      <c r="B562" s="1"/>
      <c r="K562" s="1"/>
    </row>
    <row r="563" spans="1:11" ht="15.75" customHeight="1" x14ac:dyDescent="0.35">
      <c r="A563" s="1"/>
      <c r="B563" s="1"/>
      <c r="K563" s="1"/>
    </row>
    <row r="564" spans="1:11" ht="15.75" customHeight="1" x14ac:dyDescent="0.35">
      <c r="A564" s="1"/>
      <c r="B564" s="1"/>
      <c r="K564" s="1"/>
    </row>
    <row r="565" spans="1:11" ht="15.75" customHeight="1" x14ac:dyDescent="0.35">
      <c r="A565" s="1"/>
      <c r="B565" s="1"/>
      <c r="K565" s="1"/>
    </row>
    <row r="566" spans="1:11" ht="15.75" customHeight="1" x14ac:dyDescent="0.35">
      <c r="A566" s="1"/>
      <c r="B566" s="1"/>
      <c r="K566" s="1"/>
    </row>
    <row r="567" spans="1:11" ht="15.75" customHeight="1" x14ac:dyDescent="0.35">
      <c r="A567" s="1"/>
      <c r="B567" s="1"/>
      <c r="K567" s="1"/>
    </row>
    <row r="568" spans="1:11" ht="15.75" customHeight="1" x14ac:dyDescent="0.35">
      <c r="A568" s="1"/>
      <c r="B568" s="1"/>
      <c r="K568" s="1"/>
    </row>
    <row r="569" spans="1:11" ht="15.75" customHeight="1" x14ac:dyDescent="0.35">
      <c r="A569" s="1"/>
      <c r="B569" s="1"/>
      <c r="K569" s="1"/>
    </row>
    <row r="570" spans="1:11" ht="15.75" customHeight="1" x14ac:dyDescent="0.35">
      <c r="A570" s="1"/>
      <c r="B570" s="1"/>
      <c r="K570" s="1"/>
    </row>
    <row r="571" spans="1:11" ht="15.75" customHeight="1" x14ac:dyDescent="0.35">
      <c r="A571" s="1"/>
      <c r="B571" s="1"/>
      <c r="K571" s="1"/>
    </row>
    <row r="572" spans="1:11" ht="15.75" customHeight="1" x14ac:dyDescent="0.35">
      <c r="A572" s="1"/>
      <c r="B572" s="1"/>
      <c r="K572" s="1"/>
    </row>
    <row r="573" spans="1:11" ht="15.75" customHeight="1" x14ac:dyDescent="0.35">
      <c r="A573" s="1"/>
      <c r="B573" s="1"/>
      <c r="K573" s="1"/>
    </row>
    <row r="574" spans="1:11" ht="15.75" customHeight="1" x14ac:dyDescent="0.35">
      <c r="A574" s="1"/>
      <c r="B574" s="1"/>
      <c r="K574" s="1"/>
    </row>
    <row r="575" spans="1:11" ht="15.75" customHeight="1" x14ac:dyDescent="0.35">
      <c r="A575" s="1"/>
      <c r="B575" s="1"/>
      <c r="K575" s="1"/>
    </row>
    <row r="576" spans="1:11" ht="15.75" customHeight="1" x14ac:dyDescent="0.35">
      <c r="A576" s="1"/>
      <c r="B576" s="1"/>
      <c r="K576" s="1"/>
    </row>
    <row r="577" spans="1:11" ht="15.75" customHeight="1" x14ac:dyDescent="0.35">
      <c r="A577" s="1"/>
      <c r="B577" s="1"/>
      <c r="K577" s="1"/>
    </row>
    <row r="578" spans="1:11" ht="15.75" customHeight="1" x14ac:dyDescent="0.35">
      <c r="A578" s="1"/>
      <c r="B578" s="1"/>
      <c r="K578" s="1"/>
    </row>
    <row r="579" spans="1:11" ht="15.75" customHeight="1" x14ac:dyDescent="0.35">
      <c r="A579" s="1"/>
      <c r="B579" s="1"/>
      <c r="K579" s="1"/>
    </row>
    <row r="580" spans="1:11" ht="15.75" customHeight="1" x14ac:dyDescent="0.35">
      <c r="A580" s="1"/>
      <c r="B580" s="1"/>
      <c r="K580" s="1"/>
    </row>
    <row r="581" spans="1:11" ht="15.75" customHeight="1" x14ac:dyDescent="0.35">
      <c r="A581" s="1"/>
      <c r="B581" s="1"/>
      <c r="K581" s="1"/>
    </row>
    <row r="582" spans="1:11" ht="15.75" customHeight="1" x14ac:dyDescent="0.35">
      <c r="A582" s="1"/>
      <c r="B582" s="1"/>
      <c r="K582" s="1"/>
    </row>
    <row r="583" spans="1:11" ht="15.75" customHeight="1" x14ac:dyDescent="0.35">
      <c r="A583" s="1"/>
      <c r="B583" s="1"/>
      <c r="K583" s="1"/>
    </row>
    <row r="584" spans="1:11" ht="15.75" customHeight="1" x14ac:dyDescent="0.35">
      <c r="A584" s="1"/>
      <c r="B584" s="1"/>
      <c r="K584" s="1"/>
    </row>
    <row r="585" spans="1:11" ht="15.75" customHeight="1" x14ac:dyDescent="0.35">
      <c r="A585" s="1"/>
      <c r="B585" s="1"/>
      <c r="K585" s="1"/>
    </row>
    <row r="586" spans="1:11" ht="15.75" customHeight="1" x14ac:dyDescent="0.35">
      <c r="A586" s="1"/>
      <c r="B586" s="1"/>
      <c r="K586" s="1"/>
    </row>
    <row r="587" spans="1:11" ht="15.75" customHeight="1" x14ac:dyDescent="0.35">
      <c r="A587" s="1"/>
      <c r="B587" s="1"/>
      <c r="K587" s="1"/>
    </row>
    <row r="588" spans="1:11" ht="15.75" customHeight="1" x14ac:dyDescent="0.35">
      <c r="A588" s="1"/>
      <c r="B588" s="1"/>
      <c r="K588" s="1"/>
    </row>
    <row r="589" spans="1:11" ht="15.75" customHeight="1" x14ac:dyDescent="0.35">
      <c r="A589" s="1"/>
      <c r="B589" s="1"/>
      <c r="K589" s="1"/>
    </row>
    <row r="590" spans="1:11" ht="15.75" customHeight="1" x14ac:dyDescent="0.35">
      <c r="A590" s="1"/>
      <c r="B590" s="1"/>
      <c r="K590" s="1"/>
    </row>
    <row r="591" spans="1:11" ht="15.75" customHeight="1" x14ac:dyDescent="0.35">
      <c r="A591" s="1"/>
      <c r="B591" s="1"/>
      <c r="K591" s="1"/>
    </row>
    <row r="592" spans="1:11" ht="15.75" customHeight="1" x14ac:dyDescent="0.35">
      <c r="A592" s="1"/>
      <c r="B592" s="1"/>
      <c r="K592" s="1"/>
    </row>
    <row r="593" spans="1:11" ht="15.75" customHeight="1" x14ac:dyDescent="0.35">
      <c r="A593" s="1"/>
      <c r="B593" s="1"/>
      <c r="K593" s="1"/>
    </row>
    <row r="594" spans="1:11" ht="15.75" customHeight="1" x14ac:dyDescent="0.35">
      <c r="A594" s="1"/>
      <c r="B594" s="1"/>
      <c r="K594" s="1"/>
    </row>
    <row r="595" spans="1:11" ht="15.75" customHeight="1" x14ac:dyDescent="0.35">
      <c r="A595" s="1"/>
      <c r="B595" s="1"/>
      <c r="K595" s="1"/>
    </row>
    <row r="596" spans="1:11" ht="15.75" customHeight="1" x14ac:dyDescent="0.35">
      <c r="A596" s="1"/>
      <c r="B596" s="1"/>
      <c r="K596" s="1"/>
    </row>
    <row r="597" spans="1:11" ht="15.75" customHeight="1" x14ac:dyDescent="0.35">
      <c r="A597" s="1"/>
      <c r="B597" s="1"/>
      <c r="K597" s="1"/>
    </row>
    <row r="598" spans="1:11" ht="15.75" customHeight="1" x14ac:dyDescent="0.35">
      <c r="A598" s="1"/>
      <c r="B598" s="1"/>
      <c r="K598" s="1"/>
    </row>
    <row r="599" spans="1:11" ht="15.75" customHeight="1" x14ac:dyDescent="0.35">
      <c r="A599" s="1"/>
      <c r="B599" s="1"/>
      <c r="K599" s="1"/>
    </row>
    <row r="600" spans="1:11" ht="15.75" customHeight="1" x14ac:dyDescent="0.35">
      <c r="A600" s="1"/>
      <c r="B600" s="1"/>
      <c r="K600" s="1"/>
    </row>
    <row r="601" spans="1:11" ht="15.75" customHeight="1" x14ac:dyDescent="0.35">
      <c r="A601" s="1"/>
      <c r="B601" s="1"/>
      <c r="K601" s="1"/>
    </row>
    <row r="602" spans="1:11" ht="15.75" customHeight="1" x14ac:dyDescent="0.35">
      <c r="A602" s="1"/>
      <c r="B602" s="1"/>
      <c r="K602" s="1"/>
    </row>
    <row r="603" spans="1:11" ht="15.75" customHeight="1" x14ac:dyDescent="0.35">
      <c r="A603" s="1"/>
      <c r="B603" s="1"/>
      <c r="K603" s="1"/>
    </row>
    <row r="604" spans="1:11" ht="15.75" customHeight="1" x14ac:dyDescent="0.35">
      <c r="A604" s="1"/>
      <c r="B604" s="1"/>
      <c r="K604" s="1"/>
    </row>
    <row r="605" spans="1:11" ht="15.75" customHeight="1" x14ac:dyDescent="0.35">
      <c r="A605" s="1"/>
      <c r="B605" s="1"/>
      <c r="K605" s="1"/>
    </row>
    <row r="606" spans="1:11" ht="15.75" customHeight="1" x14ac:dyDescent="0.35">
      <c r="A606" s="1"/>
      <c r="B606" s="1"/>
      <c r="K606" s="1"/>
    </row>
    <row r="607" spans="1:11" ht="15.75" customHeight="1" x14ac:dyDescent="0.35">
      <c r="A607" s="1"/>
      <c r="B607" s="1"/>
      <c r="K607" s="1"/>
    </row>
    <row r="608" spans="1:11" ht="15.75" customHeight="1" x14ac:dyDescent="0.35">
      <c r="A608" s="1"/>
      <c r="B608" s="1"/>
      <c r="K608" s="1"/>
    </row>
    <row r="609" spans="1:11" ht="15.75" customHeight="1" x14ac:dyDescent="0.35">
      <c r="A609" s="1"/>
      <c r="B609" s="1"/>
      <c r="K609" s="1"/>
    </row>
    <row r="610" spans="1:11" ht="15.75" customHeight="1" x14ac:dyDescent="0.35">
      <c r="A610" s="1"/>
      <c r="B610" s="1"/>
      <c r="K610" s="1"/>
    </row>
    <row r="611" spans="1:11" ht="15.75" customHeight="1" x14ac:dyDescent="0.35">
      <c r="A611" s="1"/>
      <c r="B611" s="1"/>
      <c r="K611" s="1"/>
    </row>
    <row r="612" spans="1:11" ht="15.75" customHeight="1" x14ac:dyDescent="0.35">
      <c r="A612" s="1"/>
      <c r="B612" s="1"/>
      <c r="K612" s="1"/>
    </row>
    <row r="613" spans="1:11" ht="15.75" customHeight="1" x14ac:dyDescent="0.35">
      <c r="A613" s="1"/>
      <c r="B613" s="1"/>
      <c r="K613" s="1"/>
    </row>
    <row r="614" spans="1:11" ht="15.75" customHeight="1" x14ac:dyDescent="0.35">
      <c r="A614" s="1"/>
      <c r="B614" s="1"/>
      <c r="K614" s="1"/>
    </row>
    <row r="615" spans="1:11" ht="15.75" customHeight="1" x14ac:dyDescent="0.35">
      <c r="A615" s="1"/>
      <c r="B615" s="1"/>
      <c r="K615" s="1"/>
    </row>
    <row r="616" spans="1:11" ht="15.75" customHeight="1" x14ac:dyDescent="0.35">
      <c r="A616" s="1"/>
      <c r="B616" s="1"/>
      <c r="K616" s="1"/>
    </row>
    <row r="617" spans="1:11" ht="15.75" customHeight="1" x14ac:dyDescent="0.35">
      <c r="A617" s="1"/>
      <c r="B617" s="1"/>
      <c r="K617" s="1"/>
    </row>
    <row r="618" spans="1:11" ht="15.75" customHeight="1" x14ac:dyDescent="0.35">
      <c r="A618" s="1"/>
      <c r="B618" s="1"/>
      <c r="K618" s="1"/>
    </row>
    <row r="619" spans="1:11" ht="15.75" customHeight="1" x14ac:dyDescent="0.35">
      <c r="A619" s="1"/>
      <c r="B619" s="1"/>
      <c r="K619" s="1"/>
    </row>
    <row r="620" spans="1:11" ht="15.75" customHeight="1" x14ac:dyDescent="0.35">
      <c r="A620" s="1"/>
      <c r="B620" s="1"/>
      <c r="K620" s="1"/>
    </row>
    <row r="621" spans="1:11" ht="15.75" customHeight="1" x14ac:dyDescent="0.35">
      <c r="A621" s="1"/>
      <c r="B621" s="1"/>
      <c r="K621" s="1"/>
    </row>
    <row r="622" spans="1:11" ht="15.75" customHeight="1" x14ac:dyDescent="0.35">
      <c r="A622" s="1"/>
      <c r="B622" s="1"/>
      <c r="K622" s="1"/>
    </row>
    <row r="623" spans="1:11" ht="15.75" customHeight="1" x14ac:dyDescent="0.35">
      <c r="A623" s="1"/>
      <c r="B623" s="1"/>
      <c r="K623" s="1"/>
    </row>
    <row r="624" spans="1:11" ht="15.75" customHeight="1" x14ac:dyDescent="0.35">
      <c r="A624" s="1"/>
      <c r="B624" s="1"/>
      <c r="K624" s="1"/>
    </row>
    <row r="625" spans="1:11" ht="15.75" customHeight="1" x14ac:dyDescent="0.35">
      <c r="A625" s="1"/>
      <c r="B625" s="1"/>
      <c r="K625" s="1"/>
    </row>
    <row r="626" spans="1:11" ht="15.75" customHeight="1" x14ac:dyDescent="0.35">
      <c r="A626" s="1"/>
      <c r="B626" s="1"/>
      <c r="K626" s="1"/>
    </row>
    <row r="627" spans="1:11" ht="15.75" customHeight="1" x14ac:dyDescent="0.35">
      <c r="A627" s="1"/>
      <c r="B627" s="1"/>
      <c r="K627" s="1"/>
    </row>
    <row r="628" spans="1:11" ht="15.75" customHeight="1" x14ac:dyDescent="0.35">
      <c r="A628" s="1"/>
      <c r="B628" s="1"/>
      <c r="K628" s="1"/>
    </row>
    <row r="629" spans="1:11" ht="15.75" customHeight="1" x14ac:dyDescent="0.35">
      <c r="A629" s="1"/>
      <c r="B629" s="1"/>
      <c r="K629" s="1"/>
    </row>
    <row r="630" spans="1:11" ht="15.75" customHeight="1" x14ac:dyDescent="0.35">
      <c r="A630" s="1"/>
      <c r="B630" s="1"/>
      <c r="K630" s="1"/>
    </row>
    <row r="631" spans="1:11" ht="15.75" customHeight="1" x14ac:dyDescent="0.35">
      <c r="A631" s="1"/>
      <c r="B631" s="1"/>
      <c r="K631" s="1"/>
    </row>
    <row r="632" spans="1:11" ht="15.75" customHeight="1" x14ac:dyDescent="0.35">
      <c r="A632" s="1"/>
      <c r="B632" s="1"/>
      <c r="K632" s="1"/>
    </row>
    <row r="633" spans="1:11" ht="15.75" customHeight="1" x14ac:dyDescent="0.35">
      <c r="A633" s="1"/>
      <c r="B633" s="1"/>
      <c r="K633" s="1"/>
    </row>
    <row r="634" spans="1:11" ht="15.75" customHeight="1" x14ac:dyDescent="0.35">
      <c r="A634" s="1"/>
      <c r="B634" s="1"/>
      <c r="K634" s="1"/>
    </row>
    <row r="635" spans="1:11" ht="15.75" customHeight="1" x14ac:dyDescent="0.35">
      <c r="A635" s="1"/>
      <c r="B635" s="1"/>
      <c r="K635" s="1"/>
    </row>
    <row r="636" spans="1:11" ht="15.75" customHeight="1" x14ac:dyDescent="0.35">
      <c r="A636" s="1"/>
      <c r="B636" s="1"/>
      <c r="K636" s="1"/>
    </row>
    <row r="637" spans="1:11" ht="15.75" customHeight="1" x14ac:dyDescent="0.35">
      <c r="A637" s="1"/>
      <c r="B637" s="1"/>
      <c r="K637" s="1"/>
    </row>
    <row r="638" spans="1:11" ht="15.75" customHeight="1" x14ac:dyDescent="0.35">
      <c r="A638" s="1"/>
      <c r="B638" s="1"/>
      <c r="K638" s="1"/>
    </row>
    <row r="639" spans="1:11" ht="15.75" customHeight="1" x14ac:dyDescent="0.35">
      <c r="A639" s="1"/>
      <c r="B639" s="1"/>
      <c r="K639" s="1"/>
    </row>
    <row r="640" spans="1:11" ht="15.75" customHeight="1" x14ac:dyDescent="0.35">
      <c r="A640" s="1"/>
      <c r="B640" s="1"/>
      <c r="K640" s="1"/>
    </row>
    <row r="641" spans="1:11" ht="15.75" customHeight="1" x14ac:dyDescent="0.35">
      <c r="A641" s="1"/>
      <c r="B641" s="1"/>
      <c r="K641" s="1"/>
    </row>
    <row r="642" spans="1:11" ht="15.75" customHeight="1" x14ac:dyDescent="0.35">
      <c r="A642" s="1"/>
      <c r="B642" s="1"/>
      <c r="K642" s="1"/>
    </row>
    <row r="643" spans="1:11" ht="15.75" customHeight="1" x14ac:dyDescent="0.35">
      <c r="A643" s="1"/>
      <c r="B643" s="1"/>
      <c r="K643" s="1"/>
    </row>
    <row r="644" spans="1:11" ht="15.75" customHeight="1" x14ac:dyDescent="0.35">
      <c r="A644" s="1"/>
      <c r="B644" s="1"/>
      <c r="K644" s="1"/>
    </row>
    <row r="645" spans="1:11" ht="15.75" customHeight="1" x14ac:dyDescent="0.35">
      <c r="A645" s="1"/>
      <c r="B645" s="1"/>
      <c r="K645" s="1"/>
    </row>
    <row r="646" spans="1:11" ht="15.75" customHeight="1" x14ac:dyDescent="0.35">
      <c r="A646" s="1"/>
      <c r="B646" s="1"/>
      <c r="K646" s="1"/>
    </row>
    <row r="647" spans="1:11" ht="15.75" customHeight="1" x14ac:dyDescent="0.35">
      <c r="A647" s="1"/>
      <c r="B647" s="1"/>
      <c r="K647" s="1"/>
    </row>
    <row r="648" spans="1:11" ht="15.75" customHeight="1" x14ac:dyDescent="0.35">
      <c r="A648" s="1"/>
      <c r="B648" s="1"/>
      <c r="K648" s="1"/>
    </row>
    <row r="649" spans="1:11" ht="15.75" customHeight="1" x14ac:dyDescent="0.35">
      <c r="A649" s="1"/>
      <c r="B649" s="1"/>
      <c r="K649" s="1"/>
    </row>
    <row r="650" spans="1:11" ht="15.75" customHeight="1" x14ac:dyDescent="0.35">
      <c r="A650" s="1"/>
      <c r="B650" s="1"/>
      <c r="K650" s="1"/>
    </row>
    <row r="651" spans="1:11" ht="15.75" customHeight="1" x14ac:dyDescent="0.35">
      <c r="A651" s="1"/>
      <c r="B651" s="1"/>
      <c r="K651" s="1"/>
    </row>
    <row r="652" spans="1:11" ht="15.75" customHeight="1" x14ac:dyDescent="0.35">
      <c r="A652" s="1"/>
      <c r="B652" s="1"/>
      <c r="K652" s="1"/>
    </row>
    <row r="653" spans="1:11" ht="15.75" customHeight="1" x14ac:dyDescent="0.35">
      <c r="A653" s="1"/>
      <c r="B653" s="1"/>
      <c r="K653" s="1"/>
    </row>
    <row r="654" spans="1:11" ht="15.75" customHeight="1" x14ac:dyDescent="0.35">
      <c r="A654" s="1"/>
      <c r="B654" s="1"/>
      <c r="K654" s="1"/>
    </row>
    <row r="655" spans="1:11" ht="15.75" customHeight="1" x14ac:dyDescent="0.35">
      <c r="A655" s="1"/>
      <c r="B655" s="1"/>
      <c r="K655" s="1"/>
    </row>
    <row r="656" spans="1:11" ht="15.75" customHeight="1" x14ac:dyDescent="0.35">
      <c r="A656" s="1"/>
      <c r="B656" s="1"/>
      <c r="K656" s="1"/>
    </row>
    <row r="657" spans="1:11" ht="15.75" customHeight="1" x14ac:dyDescent="0.35">
      <c r="A657" s="1"/>
      <c r="B657" s="1"/>
      <c r="K657" s="1"/>
    </row>
    <row r="658" spans="1:11" ht="15.75" customHeight="1" x14ac:dyDescent="0.35">
      <c r="A658" s="1"/>
      <c r="B658" s="1"/>
      <c r="K658" s="1"/>
    </row>
    <row r="659" spans="1:11" ht="15.75" customHeight="1" x14ac:dyDescent="0.35">
      <c r="A659" s="1"/>
      <c r="B659" s="1"/>
      <c r="K659" s="1"/>
    </row>
    <row r="660" spans="1:11" ht="15.75" customHeight="1" x14ac:dyDescent="0.35">
      <c r="A660" s="1"/>
      <c r="B660" s="1"/>
      <c r="K660" s="1"/>
    </row>
    <row r="661" spans="1:11" ht="15.75" customHeight="1" x14ac:dyDescent="0.35">
      <c r="A661" s="1"/>
      <c r="B661" s="1"/>
      <c r="K661" s="1"/>
    </row>
    <row r="662" spans="1:11" ht="15.75" customHeight="1" x14ac:dyDescent="0.35">
      <c r="A662" s="1"/>
      <c r="B662" s="1"/>
      <c r="K662" s="1"/>
    </row>
    <row r="663" spans="1:11" ht="15.75" customHeight="1" x14ac:dyDescent="0.35">
      <c r="A663" s="1"/>
      <c r="B663" s="1"/>
      <c r="K663" s="1"/>
    </row>
    <row r="664" spans="1:11" ht="15.75" customHeight="1" x14ac:dyDescent="0.35">
      <c r="A664" s="1"/>
      <c r="B664" s="1"/>
      <c r="K664" s="1"/>
    </row>
    <row r="665" spans="1:11" ht="15.75" customHeight="1" x14ac:dyDescent="0.35">
      <c r="A665" s="1"/>
      <c r="B665" s="1"/>
      <c r="K665" s="1"/>
    </row>
    <row r="666" spans="1:11" ht="15.75" customHeight="1" x14ac:dyDescent="0.35">
      <c r="A666" s="1"/>
      <c r="B666" s="1"/>
      <c r="K666" s="1"/>
    </row>
    <row r="667" spans="1:11" ht="15.75" customHeight="1" x14ac:dyDescent="0.35">
      <c r="A667" s="1"/>
      <c r="B667" s="1"/>
      <c r="K667" s="1"/>
    </row>
    <row r="668" spans="1:11" ht="15.75" customHeight="1" x14ac:dyDescent="0.35">
      <c r="A668" s="1"/>
      <c r="B668" s="1"/>
      <c r="K668" s="1"/>
    </row>
    <row r="669" spans="1:11" ht="15.75" customHeight="1" x14ac:dyDescent="0.35">
      <c r="A669" s="1"/>
      <c r="B669" s="1"/>
      <c r="K669" s="1"/>
    </row>
    <row r="670" spans="1:11" ht="15.75" customHeight="1" x14ac:dyDescent="0.35">
      <c r="A670" s="1"/>
      <c r="B670" s="1"/>
      <c r="K670" s="1"/>
    </row>
    <row r="671" spans="1:11" ht="15.75" customHeight="1" x14ac:dyDescent="0.35">
      <c r="A671" s="1"/>
      <c r="B671" s="1"/>
      <c r="K671" s="1"/>
    </row>
    <row r="672" spans="1:11" ht="15.75" customHeight="1" x14ac:dyDescent="0.35">
      <c r="A672" s="1"/>
      <c r="B672" s="1"/>
      <c r="K672" s="1"/>
    </row>
    <row r="673" spans="1:11" ht="15.75" customHeight="1" x14ac:dyDescent="0.35">
      <c r="A673" s="1"/>
      <c r="B673" s="1"/>
      <c r="K673" s="1"/>
    </row>
    <row r="674" spans="1:11" ht="15.75" customHeight="1" x14ac:dyDescent="0.35">
      <c r="A674" s="1"/>
      <c r="B674" s="1"/>
      <c r="K674" s="1"/>
    </row>
    <row r="675" spans="1:11" ht="15.75" customHeight="1" x14ac:dyDescent="0.35">
      <c r="A675" s="1"/>
      <c r="B675" s="1"/>
      <c r="K675" s="1"/>
    </row>
    <row r="676" spans="1:11" ht="15.75" customHeight="1" x14ac:dyDescent="0.35">
      <c r="A676" s="1"/>
      <c r="B676" s="1"/>
      <c r="K676" s="1"/>
    </row>
    <row r="677" spans="1:11" ht="15.75" customHeight="1" x14ac:dyDescent="0.35">
      <c r="A677" s="1"/>
      <c r="B677" s="1"/>
      <c r="K677" s="1"/>
    </row>
    <row r="678" spans="1:11" ht="15.75" customHeight="1" x14ac:dyDescent="0.35">
      <c r="A678" s="1"/>
      <c r="B678" s="1"/>
      <c r="K678" s="1"/>
    </row>
    <row r="679" spans="1:11" ht="15.75" customHeight="1" x14ac:dyDescent="0.35">
      <c r="A679" s="1"/>
      <c r="B679" s="1"/>
      <c r="K679" s="1"/>
    </row>
    <row r="680" spans="1:11" ht="15.75" customHeight="1" x14ac:dyDescent="0.35">
      <c r="A680" s="1"/>
      <c r="B680" s="1"/>
      <c r="K680" s="1"/>
    </row>
    <row r="681" spans="1:11" ht="15.75" customHeight="1" x14ac:dyDescent="0.35">
      <c r="A681" s="1"/>
      <c r="B681" s="1"/>
      <c r="K681" s="1"/>
    </row>
    <row r="682" spans="1:11" ht="15.75" customHeight="1" x14ac:dyDescent="0.35">
      <c r="A682" s="1"/>
      <c r="B682" s="1"/>
      <c r="K682" s="1"/>
    </row>
    <row r="683" spans="1:11" ht="15.75" customHeight="1" x14ac:dyDescent="0.35">
      <c r="A683" s="1"/>
      <c r="B683" s="1"/>
      <c r="K683" s="1"/>
    </row>
    <row r="684" spans="1:11" ht="15.75" customHeight="1" x14ac:dyDescent="0.35">
      <c r="A684" s="1"/>
      <c r="B684" s="1"/>
      <c r="K684" s="1"/>
    </row>
    <row r="685" spans="1:11" ht="15.75" customHeight="1" x14ac:dyDescent="0.35">
      <c r="A685" s="1"/>
      <c r="B685" s="1"/>
      <c r="K685" s="1"/>
    </row>
    <row r="686" spans="1:11" ht="15.75" customHeight="1" x14ac:dyDescent="0.35">
      <c r="A686" s="1"/>
      <c r="B686" s="1"/>
      <c r="K686" s="1"/>
    </row>
    <row r="687" spans="1:11" ht="15.75" customHeight="1" x14ac:dyDescent="0.35">
      <c r="A687" s="1"/>
      <c r="B687" s="1"/>
      <c r="K687" s="1"/>
    </row>
    <row r="688" spans="1:11" ht="15.75" customHeight="1" x14ac:dyDescent="0.35">
      <c r="A688" s="1"/>
      <c r="B688" s="1"/>
      <c r="K688" s="1"/>
    </row>
    <row r="689" spans="1:11" ht="15.75" customHeight="1" x14ac:dyDescent="0.35">
      <c r="A689" s="1"/>
      <c r="B689" s="1"/>
      <c r="K689" s="1"/>
    </row>
    <row r="690" spans="1:11" ht="15.75" customHeight="1" x14ac:dyDescent="0.35">
      <c r="A690" s="1"/>
      <c r="B690" s="1"/>
      <c r="K690" s="1"/>
    </row>
    <row r="691" spans="1:11" ht="15.75" customHeight="1" x14ac:dyDescent="0.35">
      <c r="A691" s="1"/>
      <c r="B691" s="1"/>
      <c r="K691" s="1"/>
    </row>
    <row r="692" spans="1:11" ht="15.75" customHeight="1" x14ac:dyDescent="0.35">
      <c r="A692" s="1"/>
      <c r="B692" s="1"/>
      <c r="K692" s="1"/>
    </row>
    <row r="693" spans="1:11" ht="15.75" customHeight="1" x14ac:dyDescent="0.35">
      <c r="A693" s="1"/>
      <c r="B693" s="1"/>
      <c r="K693" s="1"/>
    </row>
    <row r="694" spans="1:11" ht="15.75" customHeight="1" x14ac:dyDescent="0.35">
      <c r="A694" s="1"/>
      <c r="B694" s="1"/>
      <c r="K694" s="1"/>
    </row>
    <row r="695" spans="1:11" ht="15.75" customHeight="1" x14ac:dyDescent="0.35">
      <c r="A695" s="1"/>
      <c r="B695" s="1"/>
      <c r="K695" s="1"/>
    </row>
    <row r="696" spans="1:11" ht="15.75" customHeight="1" x14ac:dyDescent="0.35">
      <c r="A696" s="1"/>
      <c r="B696" s="1"/>
      <c r="K696" s="1"/>
    </row>
    <row r="697" spans="1:11" ht="15.75" customHeight="1" x14ac:dyDescent="0.35">
      <c r="A697" s="1"/>
      <c r="B697" s="1"/>
      <c r="K697" s="1"/>
    </row>
    <row r="698" spans="1:11" ht="15.75" customHeight="1" x14ac:dyDescent="0.35">
      <c r="A698" s="1"/>
      <c r="B698" s="1"/>
      <c r="K698" s="1"/>
    </row>
    <row r="699" spans="1:11" ht="15.75" customHeight="1" x14ac:dyDescent="0.35">
      <c r="A699" s="1"/>
      <c r="B699" s="1"/>
      <c r="K699" s="1"/>
    </row>
    <row r="700" spans="1:11" ht="15.75" customHeight="1" x14ac:dyDescent="0.35">
      <c r="A700" s="1"/>
      <c r="B700" s="1"/>
      <c r="K700" s="1"/>
    </row>
    <row r="701" spans="1:11" ht="15.75" customHeight="1" x14ac:dyDescent="0.35">
      <c r="A701" s="1"/>
      <c r="B701" s="1"/>
      <c r="K701" s="1"/>
    </row>
    <row r="702" spans="1:11" ht="15.75" customHeight="1" x14ac:dyDescent="0.35">
      <c r="A702" s="1"/>
      <c r="B702" s="1"/>
      <c r="K702" s="1"/>
    </row>
    <row r="703" spans="1:11" ht="15.75" customHeight="1" x14ac:dyDescent="0.35">
      <c r="A703" s="1"/>
      <c r="B703" s="1"/>
      <c r="K703" s="1"/>
    </row>
    <row r="704" spans="1:11" ht="15.75" customHeight="1" x14ac:dyDescent="0.35">
      <c r="A704" s="1"/>
      <c r="B704" s="1"/>
      <c r="K704" s="1"/>
    </row>
    <row r="705" spans="1:11" ht="15.75" customHeight="1" x14ac:dyDescent="0.35">
      <c r="A705" s="1"/>
      <c r="B705" s="1"/>
      <c r="K705" s="1"/>
    </row>
    <row r="706" spans="1:11" ht="15.75" customHeight="1" x14ac:dyDescent="0.35">
      <c r="A706" s="1"/>
      <c r="B706" s="1"/>
      <c r="K706" s="1"/>
    </row>
    <row r="707" spans="1:11" ht="15.75" customHeight="1" x14ac:dyDescent="0.35">
      <c r="A707" s="1"/>
      <c r="B707" s="1"/>
      <c r="K707" s="1"/>
    </row>
    <row r="708" spans="1:11" ht="15.75" customHeight="1" x14ac:dyDescent="0.35">
      <c r="A708" s="1"/>
      <c r="B708" s="1"/>
      <c r="K708" s="1"/>
    </row>
    <row r="709" spans="1:11" ht="15.75" customHeight="1" x14ac:dyDescent="0.35">
      <c r="A709" s="1"/>
      <c r="B709" s="1"/>
      <c r="K709" s="1"/>
    </row>
    <row r="710" spans="1:11" ht="15.75" customHeight="1" x14ac:dyDescent="0.35">
      <c r="A710" s="1"/>
      <c r="B710" s="1"/>
      <c r="K710" s="1"/>
    </row>
    <row r="711" spans="1:11" ht="15.75" customHeight="1" x14ac:dyDescent="0.35">
      <c r="A711" s="1"/>
      <c r="B711" s="1"/>
      <c r="K711" s="1"/>
    </row>
    <row r="712" spans="1:11" ht="15.75" customHeight="1" x14ac:dyDescent="0.35">
      <c r="A712" s="1"/>
      <c r="B712" s="1"/>
      <c r="K712" s="1"/>
    </row>
    <row r="713" spans="1:11" ht="15.75" customHeight="1" x14ac:dyDescent="0.35">
      <c r="A713" s="1"/>
      <c r="B713" s="1"/>
      <c r="K713" s="1"/>
    </row>
    <row r="714" spans="1:11" ht="15.75" customHeight="1" x14ac:dyDescent="0.35">
      <c r="A714" s="1"/>
      <c r="B714" s="1"/>
      <c r="K714" s="1"/>
    </row>
    <row r="715" spans="1:11" ht="15.75" customHeight="1" x14ac:dyDescent="0.35">
      <c r="A715" s="1"/>
      <c r="B715" s="1"/>
      <c r="K715" s="1"/>
    </row>
    <row r="716" spans="1:11" ht="15.75" customHeight="1" x14ac:dyDescent="0.35">
      <c r="A716" s="1"/>
      <c r="B716" s="1"/>
      <c r="K716" s="1"/>
    </row>
    <row r="717" spans="1:11" ht="15.75" customHeight="1" x14ac:dyDescent="0.35">
      <c r="A717" s="1"/>
      <c r="B717" s="1"/>
      <c r="K717" s="1"/>
    </row>
    <row r="718" spans="1:11" ht="15.75" customHeight="1" x14ac:dyDescent="0.35">
      <c r="A718" s="1"/>
      <c r="B718" s="1"/>
      <c r="K718" s="1"/>
    </row>
    <row r="719" spans="1:11" ht="15.75" customHeight="1" x14ac:dyDescent="0.35">
      <c r="A719" s="1"/>
      <c r="B719" s="1"/>
      <c r="K719" s="1"/>
    </row>
    <row r="720" spans="1:11" ht="15.75" customHeight="1" x14ac:dyDescent="0.35">
      <c r="A720" s="1"/>
      <c r="B720" s="1"/>
      <c r="K720" s="1"/>
    </row>
    <row r="721" spans="1:11" ht="15.75" customHeight="1" x14ac:dyDescent="0.35">
      <c r="A721" s="1"/>
      <c r="B721" s="1"/>
      <c r="K721" s="1"/>
    </row>
    <row r="722" spans="1:11" ht="15.75" customHeight="1" x14ac:dyDescent="0.35">
      <c r="A722" s="1"/>
      <c r="B722" s="1"/>
      <c r="K722" s="1"/>
    </row>
    <row r="723" spans="1:11" ht="15.75" customHeight="1" x14ac:dyDescent="0.35">
      <c r="A723" s="1"/>
      <c r="B723" s="1"/>
      <c r="K723" s="1"/>
    </row>
    <row r="724" spans="1:11" ht="15.75" customHeight="1" x14ac:dyDescent="0.35">
      <c r="A724" s="1"/>
      <c r="B724" s="1"/>
      <c r="K724" s="1"/>
    </row>
    <row r="725" spans="1:11" ht="15.75" customHeight="1" x14ac:dyDescent="0.35">
      <c r="A725" s="1"/>
      <c r="B725" s="1"/>
      <c r="K725" s="1"/>
    </row>
    <row r="726" spans="1:11" ht="15.75" customHeight="1" x14ac:dyDescent="0.35">
      <c r="A726" s="1"/>
      <c r="B726" s="1"/>
      <c r="K726" s="1"/>
    </row>
    <row r="727" spans="1:11" ht="15.75" customHeight="1" x14ac:dyDescent="0.35">
      <c r="A727" s="1"/>
      <c r="B727" s="1"/>
      <c r="K727" s="1"/>
    </row>
    <row r="728" spans="1:11" ht="15.75" customHeight="1" x14ac:dyDescent="0.35">
      <c r="A728" s="1"/>
      <c r="B728" s="1"/>
      <c r="K728" s="1"/>
    </row>
    <row r="729" spans="1:11" ht="15.75" customHeight="1" x14ac:dyDescent="0.35">
      <c r="A729" s="1"/>
      <c r="B729" s="1"/>
      <c r="K729" s="1"/>
    </row>
    <row r="730" spans="1:11" ht="15.75" customHeight="1" x14ac:dyDescent="0.35">
      <c r="A730" s="1"/>
      <c r="B730" s="1"/>
      <c r="K730" s="1"/>
    </row>
    <row r="731" spans="1:11" ht="15.75" customHeight="1" x14ac:dyDescent="0.35">
      <c r="A731" s="1"/>
      <c r="B731" s="1"/>
      <c r="K731" s="1"/>
    </row>
    <row r="732" spans="1:11" ht="15.75" customHeight="1" x14ac:dyDescent="0.35">
      <c r="A732" s="1"/>
      <c r="B732" s="1"/>
      <c r="K732" s="1"/>
    </row>
    <row r="733" spans="1:11" ht="15.75" customHeight="1" x14ac:dyDescent="0.35">
      <c r="A733" s="1"/>
      <c r="B733" s="1"/>
      <c r="K733" s="1"/>
    </row>
    <row r="734" spans="1:11" ht="15.75" customHeight="1" x14ac:dyDescent="0.35">
      <c r="A734" s="1"/>
      <c r="B734" s="1"/>
      <c r="K734" s="1"/>
    </row>
    <row r="735" spans="1:11" ht="15.75" customHeight="1" x14ac:dyDescent="0.35">
      <c r="A735" s="1"/>
      <c r="B735" s="1"/>
      <c r="K735" s="1"/>
    </row>
    <row r="736" spans="1:11" ht="15.75" customHeight="1" x14ac:dyDescent="0.35">
      <c r="A736" s="1"/>
      <c r="B736" s="1"/>
      <c r="K736" s="1"/>
    </row>
    <row r="737" spans="1:11" ht="15.75" customHeight="1" x14ac:dyDescent="0.35">
      <c r="A737" s="1"/>
      <c r="B737" s="1"/>
      <c r="K737" s="1"/>
    </row>
    <row r="738" spans="1:11" ht="15.75" customHeight="1" x14ac:dyDescent="0.35">
      <c r="A738" s="1"/>
      <c r="B738" s="1"/>
      <c r="K738" s="1"/>
    </row>
    <row r="739" spans="1:11" ht="15.75" customHeight="1" x14ac:dyDescent="0.35">
      <c r="A739" s="1"/>
      <c r="B739" s="1"/>
      <c r="K739" s="1"/>
    </row>
    <row r="740" spans="1:11" ht="15.75" customHeight="1" x14ac:dyDescent="0.35">
      <c r="A740" s="1"/>
      <c r="B740" s="1"/>
      <c r="K740" s="1"/>
    </row>
    <row r="741" spans="1:11" ht="15.75" customHeight="1" x14ac:dyDescent="0.35">
      <c r="A741" s="1"/>
      <c r="B741" s="1"/>
      <c r="K741" s="1"/>
    </row>
    <row r="742" spans="1:11" ht="15.75" customHeight="1" x14ac:dyDescent="0.35">
      <c r="A742" s="1"/>
      <c r="B742" s="1"/>
      <c r="K742" s="1"/>
    </row>
    <row r="743" spans="1:11" ht="15.75" customHeight="1" x14ac:dyDescent="0.35">
      <c r="A743" s="1"/>
      <c r="B743" s="1"/>
      <c r="K743" s="1"/>
    </row>
    <row r="744" spans="1:11" ht="15.75" customHeight="1" x14ac:dyDescent="0.35">
      <c r="A744" s="1"/>
      <c r="B744" s="1"/>
      <c r="K744" s="1"/>
    </row>
    <row r="745" spans="1:11" ht="15.75" customHeight="1" x14ac:dyDescent="0.35">
      <c r="A745" s="1"/>
      <c r="B745" s="1"/>
      <c r="K745" s="1"/>
    </row>
    <row r="746" spans="1:11" ht="15.75" customHeight="1" x14ac:dyDescent="0.35">
      <c r="A746" s="1"/>
      <c r="B746" s="1"/>
      <c r="K746" s="1"/>
    </row>
    <row r="747" spans="1:11" ht="15.75" customHeight="1" x14ac:dyDescent="0.35">
      <c r="A747" s="1"/>
      <c r="B747" s="1"/>
      <c r="K747" s="1"/>
    </row>
    <row r="748" spans="1:11" ht="15.75" customHeight="1" x14ac:dyDescent="0.35">
      <c r="A748" s="1"/>
      <c r="B748" s="1"/>
      <c r="K748" s="1"/>
    </row>
    <row r="749" spans="1:11" ht="15.75" customHeight="1" x14ac:dyDescent="0.35">
      <c r="A749" s="1"/>
      <c r="B749" s="1"/>
      <c r="K749" s="1"/>
    </row>
    <row r="750" spans="1:11" ht="15.75" customHeight="1" x14ac:dyDescent="0.35">
      <c r="A750" s="1"/>
      <c r="B750" s="1"/>
      <c r="K750" s="1"/>
    </row>
    <row r="751" spans="1:11" ht="15.75" customHeight="1" x14ac:dyDescent="0.35">
      <c r="A751" s="1"/>
      <c r="B751" s="1"/>
      <c r="K751" s="1"/>
    </row>
    <row r="752" spans="1:11" ht="15.75" customHeight="1" x14ac:dyDescent="0.35">
      <c r="A752" s="1"/>
      <c r="B752" s="1"/>
      <c r="K752" s="1"/>
    </row>
    <row r="753" spans="1:11" ht="15.75" customHeight="1" x14ac:dyDescent="0.35">
      <c r="A753" s="1"/>
      <c r="B753" s="1"/>
      <c r="K753" s="1"/>
    </row>
    <row r="754" spans="1:11" ht="15.75" customHeight="1" x14ac:dyDescent="0.35">
      <c r="A754" s="1"/>
      <c r="B754" s="1"/>
      <c r="K754" s="1"/>
    </row>
    <row r="755" spans="1:11" ht="15.75" customHeight="1" x14ac:dyDescent="0.35">
      <c r="A755" s="1"/>
      <c r="B755" s="1"/>
      <c r="K755" s="1"/>
    </row>
    <row r="756" spans="1:11" ht="15.75" customHeight="1" x14ac:dyDescent="0.35">
      <c r="A756" s="1"/>
      <c r="B756" s="1"/>
      <c r="K756" s="1"/>
    </row>
    <row r="757" spans="1:11" ht="15.75" customHeight="1" x14ac:dyDescent="0.35">
      <c r="A757" s="1"/>
      <c r="B757" s="1"/>
      <c r="K757" s="1"/>
    </row>
    <row r="758" spans="1:11" ht="15.75" customHeight="1" x14ac:dyDescent="0.35">
      <c r="A758" s="1"/>
      <c r="B758" s="1"/>
      <c r="K758" s="1"/>
    </row>
    <row r="759" spans="1:11" ht="15.75" customHeight="1" x14ac:dyDescent="0.35">
      <c r="A759" s="1"/>
      <c r="B759" s="1"/>
      <c r="K759" s="1"/>
    </row>
    <row r="760" spans="1:11" ht="15.75" customHeight="1" x14ac:dyDescent="0.35">
      <c r="A760" s="1"/>
      <c r="B760" s="1"/>
      <c r="K760" s="1"/>
    </row>
    <row r="761" spans="1:11" ht="15.75" customHeight="1" x14ac:dyDescent="0.35">
      <c r="A761" s="1"/>
      <c r="B761" s="1"/>
      <c r="K761" s="1"/>
    </row>
    <row r="762" spans="1:11" ht="15.75" customHeight="1" x14ac:dyDescent="0.35">
      <c r="A762" s="1"/>
      <c r="B762" s="1"/>
      <c r="K762" s="1"/>
    </row>
    <row r="763" spans="1:11" ht="15.75" customHeight="1" x14ac:dyDescent="0.35">
      <c r="A763" s="1"/>
      <c r="B763" s="1"/>
      <c r="K763" s="1"/>
    </row>
    <row r="764" spans="1:11" ht="15.75" customHeight="1" x14ac:dyDescent="0.35">
      <c r="A764" s="1"/>
      <c r="B764" s="1"/>
      <c r="K764" s="1"/>
    </row>
    <row r="765" spans="1:11" ht="15.75" customHeight="1" x14ac:dyDescent="0.35">
      <c r="A765" s="1"/>
      <c r="B765" s="1"/>
      <c r="K765" s="1"/>
    </row>
    <row r="766" spans="1:11" ht="15.75" customHeight="1" x14ac:dyDescent="0.35">
      <c r="A766" s="1"/>
      <c r="B766" s="1"/>
      <c r="K766" s="1"/>
    </row>
    <row r="767" spans="1:11" ht="15.75" customHeight="1" x14ac:dyDescent="0.35">
      <c r="A767" s="1"/>
      <c r="B767" s="1"/>
      <c r="K767" s="1"/>
    </row>
    <row r="768" spans="1:11" ht="15.75" customHeight="1" x14ac:dyDescent="0.35">
      <c r="A768" s="1"/>
      <c r="B768" s="1"/>
      <c r="K768" s="1"/>
    </row>
    <row r="769" spans="1:11" ht="15.75" customHeight="1" x14ac:dyDescent="0.35">
      <c r="A769" s="1"/>
      <c r="B769" s="1"/>
      <c r="K769" s="1"/>
    </row>
    <row r="770" spans="1:11" ht="15.75" customHeight="1" x14ac:dyDescent="0.35">
      <c r="A770" s="1"/>
      <c r="B770" s="1"/>
      <c r="K770" s="1"/>
    </row>
    <row r="771" spans="1:11" ht="15.75" customHeight="1" x14ac:dyDescent="0.35">
      <c r="A771" s="1"/>
      <c r="B771" s="1"/>
      <c r="K771" s="1"/>
    </row>
    <row r="772" spans="1:11" ht="15.75" customHeight="1" x14ac:dyDescent="0.35">
      <c r="A772" s="1"/>
      <c r="B772" s="1"/>
      <c r="K772" s="1"/>
    </row>
    <row r="773" spans="1:11" ht="15.75" customHeight="1" x14ac:dyDescent="0.35">
      <c r="A773" s="1"/>
      <c r="B773" s="1"/>
      <c r="K773" s="1"/>
    </row>
    <row r="774" spans="1:11" ht="15.75" customHeight="1" x14ac:dyDescent="0.35">
      <c r="A774" s="1"/>
      <c r="B774" s="1"/>
      <c r="K774" s="1"/>
    </row>
    <row r="775" spans="1:11" ht="15.75" customHeight="1" x14ac:dyDescent="0.35">
      <c r="A775" s="1"/>
      <c r="B775" s="1"/>
      <c r="K775" s="1"/>
    </row>
    <row r="776" spans="1:11" ht="15.75" customHeight="1" x14ac:dyDescent="0.35">
      <c r="A776" s="1"/>
      <c r="B776" s="1"/>
      <c r="K776" s="1"/>
    </row>
    <row r="777" spans="1:11" ht="15.75" customHeight="1" x14ac:dyDescent="0.35">
      <c r="A777" s="1"/>
      <c r="B777" s="1"/>
      <c r="K777" s="1"/>
    </row>
    <row r="778" spans="1:11" ht="15.75" customHeight="1" x14ac:dyDescent="0.35">
      <c r="A778" s="1"/>
      <c r="B778" s="1"/>
      <c r="K778" s="1"/>
    </row>
    <row r="779" spans="1:11" ht="15.75" customHeight="1" x14ac:dyDescent="0.35">
      <c r="A779" s="1"/>
      <c r="B779" s="1"/>
      <c r="K779" s="1"/>
    </row>
    <row r="780" spans="1:11" ht="15.75" customHeight="1" x14ac:dyDescent="0.35">
      <c r="A780" s="1"/>
      <c r="B780" s="1"/>
      <c r="K780" s="1"/>
    </row>
    <row r="781" spans="1:11" ht="15.75" customHeight="1" x14ac:dyDescent="0.35">
      <c r="A781" s="1"/>
      <c r="B781" s="1"/>
      <c r="K781" s="1"/>
    </row>
    <row r="782" spans="1:11" ht="15.75" customHeight="1" x14ac:dyDescent="0.35">
      <c r="A782" s="1"/>
      <c r="B782" s="1"/>
      <c r="K782" s="1"/>
    </row>
    <row r="783" spans="1:11" ht="15.75" customHeight="1" x14ac:dyDescent="0.35">
      <c r="A783" s="1"/>
      <c r="B783" s="1"/>
      <c r="K783" s="1"/>
    </row>
    <row r="784" spans="1:11" ht="15.75" customHeight="1" x14ac:dyDescent="0.35">
      <c r="A784" s="1"/>
      <c r="B784" s="1"/>
      <c r="K784" s="1"/>
    </row>
    <row r="785" spans="1:11" ht="15.75" customHeight="1" x14ac:dyDescent="0.35">
      <c r="A785" s="1"/>
      <c r="B785" s="1"/>
      <c r="K785" s="1"/>
    </row>
    <row r="786" spans="1:11" ht="15.75" customHeight="1" x14ac:dyDescent="0.35">
      <c r="A786" s="1"/>
      <c r="B786" s="1"/>
      <c r="K786" s="1"/>
    </row>
    <row r="787" spans="1:11" ht="15.75" customHeight="1" x14ac:dyDescent="0.35">
      <c r="A787" s="1"/>
      <c r="B787" s="1"/>
      <c r="K787" s="1"/>
    </row>
    <row r="788" spans="1:11" ht="15.75" customHeight="1" x14ac:dyDescent="0.35">
      <c r="A788" s="1"/>
      <c r="B788" s="1"/>
      <c r="K788" s="1"/>
    </row>
    <row r="789" spans="1:11" ht="15.75" customHeight="1" x14ac:dyDescent="0.35">
      <c r="A789" s="1"/>
      <c r="B789" s="1"/>
      <c r="K789" s="1"/>
    </row>
    <row r="790" spans="1:11" ht="15.75" customHeight="1" x14ac:dyDescent="0.35">
      <c r="A790" s="1"/>
      <c r="B790" s="1"/>
      <c r="K790" s="1"/>
    </row>
    <row r="791" spans="1:11" ht="15.75" customHeight="1" x14ac:dyDescent="0.35">
      <c r="A791" s="1"/>
      <c r="B791" s="1"/>
      <c r="K791" s="1"/>
    </row>
    <row r="792" spans="1:11" ht="15.75" customHeight="1" x14ac:dyDescent="0.35">
      <c r="A792" s="1"/>
      <c r="B792" s="1"/>
      <c r="K792" s="1"/>
    </row>
    <row r="793" spans="1:11" ht="15.75" customHeight="1" x14ac:dyDescent="0.35">
      <c r="A793" s="1"/>
      <c r="B793" s="1"/>
      <c r="K793" s="1"/>
    </row>
    <row r="794" spans="1:11" ht="15.75" customHeight="1" x14ac:dyDescent="0.35">
      <c r="A794" s="1"/>
      <c r="B794" s="1"/>
      <c r="K794" s="1"/>
    </row>
    <row r="795" spans="1:11" ht="15.75" customHeight="1" x14ac:dyDescent="0.35">
      <c r="A795" s="1"/>
      <c r="B795" s="1"/>
      <c r="K795" s="1"/>
    </row>
    <row r="796" spans="1:11" ht="15.75" customHeight="1" x14ac:dyDescent="0.35">
      <c r="A796" s="1"/>
      <c r="B796" s="1"/>
      <c r="K796" s="1"/>
    </row>
    <row r="797" spans="1:11" ht="15.75" customHeight="1" x14ac:dyDescent="0.35">
      <c r="A797" s="1"/>
      <c r="B797" s="1"/>
      <c r="K797" s="1"/>
    </row>
    <row r="798" spans="1:11" ht="15.75" customHeight="1" x14ac:dyDescent="0.35">
      <c r="A798" s="1"/>
      <c r="B798" s="1"/>
      <c r="K798" s="1"/>
    </row>
    <row r="799" spans="1:11" ht="15.75" customHeight="1" x14ac:dyDescent="0.35">
      <c r="A799" s="1"/>
      <c r="B799" s="1"/>
      <c r="K799" s="1"/>
    </row>
    <row r="800" spans="1:11" ht="15.75" customHeight="1" x14ac:dyDescent="0.35">
      <c r="A800" s="1"/>
      <c r="B800" s="1"/>
      <c r="K800" s="1"/>
    </row>
    <row r="801" spans="1:11" ht="15.75" customHeight="1" x14ac:dyDescent="0.35">
      <c r="A801" s="1"/>
      <c r="B801" s="1"/>
      <c r="K801" s="1"/>
    </row>
    <row r="802" spans="1:11" ht="15.75" customHeight="1" x14ac:dyDescent="0.35">
      <c r="A802" s="1"/>
      <c r="B802" s="1"/>
      <c r="K802" s="1"/>
    </row>
    <row r="803" spans="1:11" ht="15.75" customHeight="1" x14ac:dyDescent="0.35">
      <c r="A803" s="1"/>
      <c r="B803" s="1"/>
      <c r="K803" s="1"/>
    </row>
    <row r="804" spans="1:11" ht="15.75" customHeight="1" x14ac:dyDescent="0.35">
      <c r="A804" s="1"/>
      <c r="B804" s="1"/>
      <c r="K804" s="1"/>
    </row>
    <row r="805" spans="1:11" ht="15.75" customHeight="1" x14ac:dyDescent="0.35">
      <c r="A805" s="1"/>
      <c r="B805" s="1"/>
      <c r="K805" s="1"/>
    </row>
    <row r="806" spans="1:11" ht="15.75" customHeight="1" x14ac:dyDescent="0.35">
      <c r="A806" s="1"/>
      <c r="B806" s="1"/>
      <c r="K806" s="1"/>
    </row>
    <row r="807" spans="1:11" ht="15.75" customHeight="1" x14ac:dyDescent="0.35">
      <c r="A807" s="1"/>
      <c r="B807" s="1"/>
      <c r="K807" s="1"/>
    </row>
    <row r="808" spans="1:11" ht="15.75" customHeight="1" x14ac:dyDescent="0.35">
      <c r="A808" s="1"/>
      <c r="B808" s="1"/>
      <c r="K808" s="1"/>
    </row>
    <row r="809" spans="1:11" ht="15.75" customHeight="1" x14ac:dyDescent="0.35">
      <c r="A809" s="1"/>
      <c r="B809" s="1"/>
      <c r="K809" s="1"/>
    </row>
    <row r="810" spans="1:11" ht="15.75" customHeight="1" x14ac:dyDescent="0.35">
      <c r="A810" s="1"/>
      <c r="B810" s="1"/>
      <c r="K810" s="1"/>
    </row>
    <row r="811" spans="1:11" ht="15.75" customHeight="1" x14ac:dyDescent="0.35">
      <c r="A811" s="1"/>
      <c r="B811" s="1"/>
      <c r="K811" s="1"/>
    </row>
    <row r="812" spans="1:11" ht="15.75" customHeight="1" x14ac:dyDescent="0.35">
      <c r="A812" s="1"/>
      <c r="B812" s="1"/>
      <c r="K812" s="1"/>
    </row>
    <row r="813" spans="1:11" ht="15.75" customHeight="1" x14ac:dyDescent="0.35">
      <c r="A813" s="1"/>
      <c r="B813" s="1"/>
      <c r="K813" s="1"/>
    </row>
    <row r="814" spans="1:11" ht="15.75" customHeight="1" x14ac:dyDescent="0.35">
      <c r="A814" s="1"/>
      <c r="B814" s="1"/>
      <c r="K814" s="1"/>
    </row>
    <row r="815" spans="1:11" ht="15.75" customHeight="1" x14ac:dyDescent="0.35">
      <c r="A815" s="1"/>
      <c r="B815" s="1"/>
      <c r="K815" s="1"/>
    </row>
    <row r="816" spans="1:11" ht="15.75" customHeight="1" x14ac:dyDescent="0.35">
      <c r="A816" s="1"/>
      <c r="B816" s="1"/>
      <c r="K816" s="1"/>
    </row>
    <row r="817" spans="1:11" ht="15.75" customHeight="1" x14ac:dyDescent="0.35">
      <c r="A817" s="1"/>
      <c r="B817" s="1"/>
      <c r="K817" s="1"/>
    </row>
    <row r="818" spans="1:11" ht="15.75" customHeight="1" x14ac:dyDescent="0.35">
      <c r="A818" s="1"/>
      <c r="B818" s="1"/>
      <c r="K818" s="1"/>
    </row>
    <row r="819" spans="1:11" ht="15.75" customHeight="1" x14ac:dyDescent="0.35">
      <c r="A819" s="1"/>
      <c r="B819" s="1"/>
      <c r="K819" s="1"/>
    </row>
    <row r="820" spans="1:11" ht="15.75" customHeight="1" x14ac:dyDescent="0.35">
      <c r="A820" s="1"/>
      <c r="B820" s="1"/>
      <c r="K820" s="1"/>
    </row>
    <row r="821" spans="1:11" ht="15.75" customHeight="1" x14ac:dyDescent="0.35">
      <c r="A821" s="1"/>
      <c r="B821" s="1"/>
      <c r="K821" s="1"/>
    </row>
    <row r="822" spans="1:11" ht="15.75" customHeight="1" x14ac:dyDescent="0.35">
      <c r="A822" s="1"/>
      <c r="B822" s="1"/>
      <c r="K822" s="1"/>
    </row>
    <row r="823" spans="1:11" ht="15.75" customHeight="1" x14ac:dyDescent="0.35">
      <c r="A823" s="1"/>
      <c r="B823" s="1"/>
      <c r="K823" s="1"/>
    </row>
    <row r="824" spans="1:11" ht="15.75" customHeight="1" x14ac:dyDescent="0.35">
      <c r="A824" s="1"/>
      <c r="B824" s="1"/>
      <c r="K824" s="1"/>
    </row>
    <row r="825" spans="1:11" ht="15.75" customHeight="1" x14ac:dyDescent="0.35">
      <c r="A825" s="1"/>
      <c r="B825" s="1"/>
      <c r="K825" s="1"/>
    </row>
    <row r="826" spans="1:11" ht="15.75" customHeight="1" x14ac:dyDescent="0.35">
      <c r="A826" s="1"/>
      <c r="B826" s="1"/>
      <c r="K826" s="1"/>
    </row>
    <row r="827" spans="1:11" ht="15.75" customHeight="1" x14ac:dyDescent="0.35">
      <c r="A827" s="1"/>
      <c r="B827" s="1"/>
      <c r="K827" s="1"/>
    </row>
    <row r="828" spans="1:11" ht="15.75" customHeight="1" x14ac:dyDescent="0.35">
      <c r="A828" s="1"/>
      <c r="B828" s="1"/>
      <c r="K828" s="1"/>
    </row>
    <row r="829" spans="1:11" ht="15.75" customHeight="1" x14ac:dyDescent="0.35">
      <c r="A829" s="1"/>
      <c r="B829" s="1"/>
      <c r="K829" s="1"/>
    </row>
    <row r="830" spans="1:11" ht="15.75" customHeight="1" x14ac:dyDescent="0.35">
      <c r="A830" s="1"/>
      <c r="B830" s="1"/>
      <c r="K830" s="1"/>
    </row>
    <row r="831" spans="1:11" ht="15.75" customHeight="1" x14ac:dyDescent="0.35">
      <c r="A831" s="1"/>
      <c r="B831" s="1"/>
      <c r="K831" s="1"/>
    </row>
    <row r="832" spans="1:11" ht="15.75" customHeight="1" x14ac:dyDescent="0.35">
      <c r="A832" s="1"/>
      <c r="B832" s="1"/>
      <c r="K832" s="1"/>
    </row>
    <row r="833" spans="1:11" ht="15.75" customHeight="1" x14ac:dyDescent="0.35">
      <c r="A833" s="1"/>
      <c r="B833" s="1"/>
      <c r="K833" s="1"/>
    </row>
    <row r="834" spans="1:11" ht="15.75" customHeight="1" x14ac:dyDescent="0.35">
      <c r="A834" s="1"/>
      <c r="B834" s="1"/>
      <c r="K834" s="1"/>
    </row>
    <row r="835" spans="1:11" ht="15.75" customHeight="1" x14ac:dyDescent="0.35">
      <c r="A835" s="1"/>
      <c r="B835" s="1"/>
      <c r="K835" s="1"/>
    </row>
    <row r="836" spans="1:11" ht="15.75" customHeight="1" x14ac:dyDescent="0.35">
      <c r="A836" s="1"/>
      <c r="B836" s="1"/>
      <c r="K836" s="1"/>
    </row>
    <row r="837" spans="1:11" ht="15.75" customHeight="1" x14ac:dyDescent="0.35">
      <c r="A837" s="1"/>
      <c r="B837" s="1"/>
      <c r="K837" s="1"/>
    </row>
    <row r="838" spans="1:11" ht="15.75" customHeight="1" x14ac:dyDescent="0.35">
      <c r="A838" s="1"/>
      <c r="B838" s="1"/>
      <c r="K838" s="1"/>
    </row>
    <row r="839" spans="1:11" ht="15.75" customHeight="1" x14ac:dyDescent="0.35">
      <c r="A839" s="1"/>
      <c r="B839" s="1"/>
      <c r="K839" s="1"/>
    </row>
    <row r="840" spans="1:11" ht="15.75" customHeight="1" x14ac:dyDescent="0.35">
      <c r="A840" s="1"/>
      <c r="B840" s="1"/>
      <c r="K840" s="1"/>
    </row>
    <row r="841" spans="1:11" ht="15.75" customHeight="1" x14ac:dyDescent="0.35">
      <c r="A841" s="1"/>
      <c r="B841" s="1"/>
      <c r="K841" s="1"/>
    </row>
    <row r="842" spans="1:11" ht="15.75" customHeight="1" x14ac:dyDescent="0.35">
      <c r="A842" s="1"/>
      <c r="B842" s="1"/>
      <c r="K842" s="1"/>
    </row>
    <row r="843" spans="1:11" ht="15.75" customHeight="1" x14ac:dyDescent="0.35">
      <c r="A843" s="1"/>
      <c r="B843" s="1"/>
      <c r="K843" s="1"/>
    </row>
    <row r="844" spans="1:11" ht="15.75" customHeight="1" x14ac:dyDescent="0.35">
      <c r="A844" s="1"/>
      <c r="B844" s="1"/>
      <c r="K844" s="1"/>
    </row>
    <row r="845" spans="1:11" ht="15.75" customHeight="1" x14ac:dyDescent="0.35">
      <c r="A845" s="1"/>
      <c r="B845" s="1"/>
      <c r="K845" s="1"/>
    </row>
    <row r="846" spans="1:11" ht="15.75" customHeight="1" x14ac:dyDescent="0.35">
      <c r="A846" s="1"/>
      <c r="B846" s="1"/>
      <c r="K846" s="1"/>
    </row>
    <row r="847" spans="1:11" ht="15.75" customHeight="1" x14ac:dyDescent="0.35">
      <c r="A847" s="1"/>
      <c r="B847" s="1"/>
      <c r="K847" s="1"/>
    </row>
    <row r="848" spans="1:11" ht="15.75" customHeight="1" x14ac:dyDescent="0.35">
      <c r="A848" s="1"/>
      <c r="B848" s="1"/>
      <c r="K848" s="1"/>
    </row>
    <row r="849" spans="1:11" ht="15.75" customHeight="1" x14ac:dyDescent="0.35">
      <c r="A849" s="1"/>
      <c r="B849" s="1"/>
      <c r="K849" s="1"/>
    </row>
    <row r="850" spans="1:11" ht="15.75" customHeight="1" x14ac:dyDescent="0.35">
      <c r="A850" s="1"/>
      <c r="B850" s="1"/>
      <c r="K850" s="1"/>
    </row>
    <row r="851" spans="1:11" ht="15.75" customHeight="1" x14ac:dyDescent="0.35">
      <c r="A851" s="1"/>
      <c r="B851" s="1"/>
      <c r="K851" s="1"/>
    </row>
    <row r="852" spans="1:11" ht="15.75" customHeight="1" x14ac:dyDescent="0.35">
      <c r="A852" s="1"/>
      <c r="B852" s="1"/>
      <c r="K852" s="1"/>
    </row>
    <row r="853" spans="1:11" ht="15.75" customHeight="1" x14ac:dyDescent="0.35">
      <c r="A853" s="1"/>
      <c r="B853" s="1"/>
      <c r="K853" s="1"/>
    </row>
    <row r="854" spans="1:11" ht="15.75" customHeight="1" x14ac:dyDescent="0.35">
      <c r="A854" s="1"/>
      <c r="B854" s="1"/>
      <c r="K854" s="1"/>
    </row>
    <row r="855" spans="1:11" ht="15.75" customHeight="1" x14ac:dyDescent="0.35">
      <c r="A855" s="1"/>
      <c r="B855" s="1"/>
      <c r="K855" s="1"/>
    </row>
    <row r="856" spans="1:11" ht="15.75" customHeight="1" x14ac:dyDescent="0.35">
      <c r="A856" s="1"/>
      <c r="B856" s="1"/>
      <c r="K856" s="1"/>
    </row>
    <row r="857" spans="1:11" ht="15.75" customHeight="1" x14ac:dyDescent="0.35">
      <c r="A857" s="1"/>
      <c r="B857" s="1"/>
      <c r="K857" s="1"/>
    </row>
    <row r="858" spans="1:11" ht="15.75" customHeight="1" x14ac:dyDescent="0.35">
      <c r="A858" s="1"/>
      <c r="B858" s="1"/>
      <c r="K858" s="1"/>
    </row>
    <row r="859" spans="1:11" ht="15.75" customHeight="1" x14ac:dyDescent="0.35">
      <c r="A859" s="1"/>
      <c r="B859" s="1"/>
      <c r="K859" s="1"/>
    </row>
    <row r="860" spans="1:11" ht="15.75" customHeight="1" x14ac:dyDescent="0.35">
      <c r="A860" s="1"/>
      <c r="B860" s="1"/>
      <c r="K860" s="1"/>
    </row>
    <row r="861" spans="1:11" ht="15.75" customHeight="1" x14ac:dyDescent="0.35">
      <c r="A861" s="1"/>
      <c r="B861" s="1"/>
      <c r="K861" s="1"/>
    </row>
    <row r="862" spans="1:11" ht="15.75" customHeight="1" x14ac:dyDescent="0.35">
      <c r="A862" s="1"/>
      <c r="B862" s="1"/>
      <c r="K862" s="1"/>
    </row>
    <row r="863" spans="1:11" ht="15.75" customHeight="1" x14ac:dyDescent="0.35">
      <c r="A863" s="1"/>
      <c r="B863" s="1"/>
      <c r="K863" s="1"/>
    </row>
    <row r="864" spans="1:11" ht="15.75" customHeight="1" x14ac:dyDescent="0.35">
      <c r="A864" s="1"/>
      <c r="B864" s="1"/>
      <c r="K864" s="1"/>
    </row>
    <row r="865" spans="1:11" ht="15.75" customHeight="1" x14ac:dyDescent="0.35">
      <c r="A865" s="1"/>
      <c r="B865" s="1"/>
      <c r="K865" s="1"/>
    </row>
    <row r="866" spans="1:11" ht="15.75" customHeight="1" x14ac:dyDescent="0.35">
      <c r="A866" s="1"/>
      <c r="B866" s="1"/>
      <c r="K866" s="1"/>
    </row>
    <row r="867" spans="1:11" ht="15.75" customHeight="1" x14ac:dyDescent="0.35">
      <c r="A867" s="1"/>
      <c r="B867" s="1"/>
      <c r="K867" s="1"/>
    </row>
    <row r="868" spans="1:11" ht="15.75" customHeight="1" x14ac:dyDescent="0.35">
      <c r="A868" s="1"/>
      <c r="B868" s="1"/>
      <c r="K868" s="1"/>
    </row>
    <row r="869" spans="1:11" ht="15.75" customHeight="1" x14ac:dyDescent="0.35">
      <c r="A869" s="1"/>
      <c r="B869" s="1"/>
      <c r="K869" s="1"/>
    </row>
    <row r="870" spans="1:11" ht="15.75" customHeight="1" x14ac:dyDescent="0.35">
      <c r="A870" s="1"/>
      <c r="B870" s="1"/>
      <c r="K870" s="1"/>
    </row>
    <row r="871" spans="1:11" ht="15.75" customHeight="1" x14ac:dyDescent="0.35">
      <c r="A871" s="1"/>
      <c r="B871" s="1"/>
      <c r="K871" s="1"/>
    </row>
    <row r="872" spans="1:11" ht="15.75" customHeight="1" x14ac:dyDescent="0.35">
      <c r="A872" s="1"/>
      <c r="B872" s="1"/>
      <c r="K872" s="1"/>
    </row>
    <row r="873" spans="1:11" ht="15.75" customHeight="1" x14ac:dyDescent="0.35">
      <c r="A873" s="1"/>
      <c r="B873" s="1"/>
      <c r="K873" s="1"/>
    </row>
    <row r="874" spans="1:11" ht="15.75" customHeight="1" x14ac:dyDescent="0.35">
      <c r="A874" s="1"/>
      <c r="B874" s="1"/>
      <c r="K874" s="1"/>
    </row>
    <row r="875" spans="1:11" ht="15.75" customHeight="1" x14ac:dyDescent="0.35">
      <c r="A875" s="1"/>
      <c r="B875" s="1"/>
      <c r="K875" s="1"/>
    </row>
    <row r="876" spans="1:11" ht="15.75" customHeight="1" x14ac:dyDescent="0.35">
      <c r="A876" s="1"/>
      <c r="B876" s="1"/>
      <c r="K876" s="1"/>
    </row>
    <row r="877" spans="1:11" ht="15.75" customHeight="1" x14ac:dyDescent="0.35">
      <c r="A877" s="1"/>
      <c r="B877" s="1"/>
      <c r="K877" s="1"/>
    </row>
    <row r="878" spans="1:11" ht="15.75" customHeight="1" x14ac:dyDescent="0.35">
      <c r="A878" s="1"/>
      <c r="B878" s="1"/>
      <c r="K878" s="1"/>
    </row>
    <row r="879" spans="1:11" ht="15.75" customHeight="1" x14ac:dyDescent="0.35">
      <c r="A879" s="1"/>
      <c r="B879" s="1"/>
      <c r="K879" s="1"/>
    </row>
    <row r="880" spans="1:11" ht="15.75" customHeight="1" x14ac:dyDescent="0.35">
      <c r="A880" s="1"/>
      <c r="B880" s="1"/>
      <c r="K880" s="1"/>
    </row>
    <row r="881" spans="1:11" ht="15.75" customHeight="1" x14ac:dyDescent="0.35">
      <c r="A881" s="1"/>
      <c r="B881" s="1"/>
      <c r="K881" s="1"/>
    </row>
    <row r="882" spans="1:11" ht="15.75" customHeight="1" x14ac:dyDescent="0.35">
      <c r="A882" s="1"/>
      <c r="B882" s="1"/>
      <c r="K882" s="1"/>
    </row>
    <row r="883" spans="1:11" ht="15.75" customHeight="1" x14ac:dyDescent="0.35">
      <c r="A883" s="1"/>
      <c r="B883" s="1"/>
      <c r="K883" s="1"/>
    </row>
    <row r="884" spans="1:11" ht="15.75" customHeight="1" x14ac:dyDescent="0.35">
      <c r="A884" s="1"/>
      <c r="B884" s="1"/>
      <c r="K884" s="1"/>
    </row>
    <row r="885" spans="1:11" ht="15.75" customHeight="1" x14ac:dyDescent="0.35">
      <c r="A885" s="1"/>
      <c r="B885" s="1"/>
      <c r="K885" s="1"/>
    </row>
    <row r="886" spans="1:11" ht="15.75" customHeight="1" x14ac:dyDescent="0.35">
      <c r="A886" s="1"/>
      <c r="B886" s="1"/>
      <c r="K886" s="1"/>
    </row>
    <row r="887" spans="1:11" ht="15.75" customHeight="1" x14ac:dyDescent="0.35">
      <c r="A887" s="1"/>
      <c r="B887" s="1"/>
      <c r="K887" s="1"/>
    </row>
    <row r="888" spans="1:11" ht="15.75" customHeight="1" x14ac:dyDescent="0.35">
      <c r="A888" s="1"/>
      <c r="B888" s="1"/>
      <c r="K888" s="1"/>
    </row>
    <row r="889" spans="1:11" ht="15.75" customHeight="1" x14ac:dyDescent="0.35">
      <c r="A889" s="1"/>
      <c r="B889" s="1"/>
      <c r="K889" s="1"/>
    </row>
    <row r="890" spans="1:11" ht="15.75" customHeight="1" x14ac:dyDescent="0.35">
      <c r="A890" s="1"/>
      <c r="B890" s="1"/>
      <c r="K890" s="1"/>
    </row>
    <row r="891" spans="1:11" ht="15.75" customHeight="1" x14ac:dyDescent="0.35">
      <c r="A891" s="1"/>
      <c r="B891" s="1"/>
      <c r="K891" s="1"/>
    </row>
    <row r="892" spans="1:11" ht="15.75" customHeight="1" x14ac:dyDescent="0.35">
      <c r="A892" s="1"/>
      <c r="B892" s="1"/>
      <c r="K892" s="1"/>
    </row>
    <row r="893" spans="1:11" ht="15.75" customHeight="1" x14ac:dyDescent="0.35">
      <c r="A893" s="1"/>
      <c r="B893" s="1"/>
      <c r="K893" s="1"/>
    </row>
    <row r="894" spans="1:11" ht="15.75" customHeight="1" x14ac:dyDescent="0.35">
      <c r="A894" s="1"/>
      <c r="B894" s="1"/>
      <c r="K894" s="1"/>
    </row>
    <row r="895" spans="1:11" ht="15.75" customHeight="1" x14ac:dyDescent="0.35">
      <c r="A895" s="1"/>
      <c r="B895" s="1"/>
      <c r="K895" s="1"/>
    </row>
    <row r="896" spans="1:11" ht="15.75" customHeight="1" x14ac:dyDescent="0.35">
      <c r="A896" s="1"/>
      <c r="B896" s="1"/>
      <c r="K896" s="1"/>
    </row>
    <row r="897" spans="1:11" ht="15.75" customHeight="1" x14ac:dyDescent="0.35">
      <c r="A897" s="1"/>
      <c r="B897" s="1"/>
      <c r="K897" s="1"/>
    </row>
    <row r="898" spans="1:11" ht="15.75" customHeight="1" x14ac:dyDescent="0.35">
      <c r="A898" s="1"/>
      <c r="B898" s="1"/>
      <c r="K898" s="1"/>
    </row>
    <row r="899" spans="1:11" ht="15.75" customHeight="1" x14ac:dyDescent="0.35">
      <c r="A899" s="1"/>
      <c r="B899" s="1"/>
      <c r="K899" s="1"/>
    </row>
    <row r="900" spans="1:11" ht="15.75" customHeight="1" x14ac:dyDescent="0.35">
      <c r="A900" s="1"/>
      <c r="B900" s="1"/>
      <c r="K900" s="1"/>
    </row>
    <row r="901" spans="1:11" ht="15.75" customHeight="1" x14ac:dyDescent="0.35">
      <c r="A901" s="1"/>
      <c r="B901" s="1"/>
      <c r="K901" s="1"/>
    </row>
    <row r="902" spans="1:11" ht="15.75" customHeight="1" x14ac:dyDescent="0.35">
      <c r="A902" s="1"/>
      <c r="B902" s="1"/>
      <c r="K902" s="1"/>
    </row>
    <row r="903" spans="1:11" ht="15.75" customHeight="1" x14ac:dyDescent="0.35">
      <c r="A903" s="1"/>
      <c r="B903" s="1"/>
      <c r="K903" s="1"/>
    </row>
    <row r="904" spans="1:11" ht="15.75" customHeight="1" x14ac:dyDescent="0.35">
      <c r="A904" s="1"/>
      <c r="B904" s="1"/>
      <c r="K904" s="1"/>
    </row>
    <row r="905" spans="1:11" ht="15.75" customHeight="1" x14ac:dyDescent="0.35">
      <c r="A905" s="1"/>
      <c r="B905" s="1"/>
      <c r="K905" s="1"/>
    </row>
    <row r="906" spans="1:11" ht="15.75" customHeight="1" x14ac:dyDescent="0.35">
      <c r="A906" s="1"/>
      <c r="B906" s="1"/>
      <c r="K906" s="1"/>
    </row>
    <row r="907" spans="1:11" ht="15.75" customHeight="1" x14ac:dyDescent="0.35">
      <c r="A907" s="1"/>
      <c r="B907" s="1"/>
      <c r="K907" s="1"/>
    </row>
    <row r="908" spans="1:11" ht="15.75" customHeight="1" x14ac:dyDescent="0.35">
      <c r="A908" s="1"/>
      <c r="B908" s="1"/>
      <c r="K908" s="1"/>
    </row>
    <row r="909" spans="1:11" ht="15.75" customHeight="1" x14ac:dyDescent="0.35">
      <c r="A909" s="1"/>
      <c r="B909" s="1"/>
      <c r="K909" s="1"/>
    </row>
    <row r="910" spans="1:11" ht="15.75" customHeight="1" x14ac:dyDescent="0.35">
      <c r="A910" s="1"/>
      <c r="B910" s="1"/>
      <c r="K910" s="1"/>
    </row>
    <row r="911" spans="1:11" ht="15.75" customHeight="1" x14ac:dyDescent="0.35">
      <c r="A911" s="1"/>
      <c r="B911" s="1"/>
      <c r="K911" s="1"/>
    </row>
    <row r="912" spans="1:11" ht="15.75" customHeight="1" x14ac:dyDescent="0.35">
      <c r="A912" s="1"/>
      <c r="B912" s="1"/>
      <c r="K912" s="1"/>
    </row>
    <row r="913" spans="1:11" ht="15.75" customHeight="1" x14ac:dyDescent="0.35">
      <c r="A913" s="1"/>
      <c r="B913" s="1"/>
      <c r="K913" s="1"/>
    </row>
    <row r="914" spans="1:11" ht="15.75" customHeight="1" x14ac:dyDescent="0.35">
      <c r="A914" s="1"/>
      <c r="B914" s="1"/>
      <c r="K914" s="1"/>
    </row>
    <row r="915" spans="1:11" ht="15.75" customHeight="1" x14ac:dyDescent="0.35">
      <c r="A915" s="1"/>
      <c r="B915" s="1"/>
      <c r="K915" s="1"/>
    </row>
    <row r="916" spans="1:11" ht="15.75" customHeight="1" x14ac:dyDescent="0.35">
      <c r="A916" s="1"/>
      <c r="B916" s="1"/>
      <c r="K916" s="1"/>
    </row>
    <row r="917" spans="1:11" ht="15.75" customHeight="1" x14ac:dyDescent="0.35">
      <c r="A917" s="1"/>
      <c r="B917" s="1"/>
      <c r="K917" s="1"/>
    </row>
    <row r="918" spans="1:11" ht="15.75" customHeight="1" x14ac:dyDescent="0.35">
      <c r="A918" s="1"/>
      <c r="B918" s="1"/>
      <c r="K918" s="1"/>
    </row>
    <row r="919" spans="1:11" ht="15.75" customHeight="1" x14ac:dyDescent="0.35">
      <c r="A919" s="1"/>
      <c r="B919" s="1"/>
      <c r="K919" s="1"/>
    </row>
    <row r="920" spans="1:11" ht="15.75" customHeight="1" x14ac:dyDescent="0.35">
      <c r="A920" s="1"/>
      <c r="B920" s="1"/>
      <c r="K920" s="1"/>
    </row>
    <row r="921" spans="1:11" ht="15.75" customHeight="1" x14ac:dyDescent="0.35">
      <c r="A921" s="1"/>
      <c r="B921" s="1"/>
      <c r="K921" s="1"/>
    </row>
    <row r="922" spans="1:11" ht="15.75" customHeight="1" x14ac:dyDescent="0.35">
      <c r="A922" s="1"/>
      <c r="B922" s="1"/>
      <c r="K922" s="1"/>
    </row>
    <row r="923" spans="1:11" ht="15.75" customHeight="1" x14ac:dyDescent="0.35">
      <c r="A923" s="1"/>
      <c r="B923" s="1"/>
      <c r="K923" s="1"/>
    </row>
    <row r="924" spans="1:11" ht="15.75" customHeight="1" x14ac:dyDescent="0.35">
      <c r="A924" s="1"/>
      <c r="B924" s="1"/>
      <c r="K924" s="1"/>
    </row>
    <row r="925" spans="1:11" ht="15.75" customHeight="1" x14ac:dyDescent="0.35">
      <c r="A925" s="1"/>
      <c r="B925" s="1"/>
      <c r="K925" s="1"/>
    </row>
    <row r="926" spans="1:11" ht="15.75" customHeight="1" x14ac:dyDescent="0.35">
      <c r="A926" s="1"/>
      <c r="B926" s="1"/>
      <c r="K926" s="1"/>
    </row>
    <row r="927" spans="1:11" ht="15.75" customHeight="1" x14ac:dyDescent="0.35">
      <c r="A927" s="1"/>
      <c r="B927" s="1"/>
      <c r="K927" s="1"/>
    </row>
    <row r="928" spans="1:11" ht="15.75" customHeight="1" x14ac:dyDescent="0.35">
      <c r="A928" s="1"/>
      <c r="B928" s="1"/>
      <c r="K928" s="1"/>
    </row>
    <row r="929" spans="1:11" ht="15.75" customHeight="1" x14ac:dyDescent="0.35">
      <c r="A929" s="1"/>
      <c r="B929" s="1"/>
      <c r="K929" s="1"/>
    </row>
    <row r="930" spans="1:11" ht="15.75" customHeight="1" x14ac:dyDescent="0.35">
      <c r="A930" s="1"/>
      <c r="B930" s="1"/>
      <c r="K930" s="1"/>
    </row>
    <row r="931" spans="1:11" ht="15.75" customHeight="1" x14ac:dyDescent="0.35">
      <c r="A931" s="1"/>
      <c r="B931" s="1"/>
      <c r="K931" s="1"/>
    </row>
    <row r="932" spans="1:11" ht="15.75" customHeight="1" x14ac:dyDescent="0.35">
      <c r="A932" s="1"/>
      <c r="B932" s="1"/>
      <c r="K932" s="1"/>
    </row>
    <row r="933" spans="1:11" ht="15.75" customHeight="1" x14ac:dyDescent="0.35">
      <c r="A933" s="1"/>
      <c r="B933" s="1"/>
      <c r="K933" s="1"/>
    </row>
    <row r="934" spans="1:11" ht="15.75" customHeight="1" x14ac:dyDescent="0.35">
      <c r="A934" s="1"/>
      <c r="B934" s="1"/>
      <c r="K934" s="1"/>
    </row>
    <row r="935" spans="1:11" ht="15.75" customHeight="1" x14ac:dyDescent="0.35">
      <c r="A935" s="1"/>
      <c r="B935" s="1"/>
      <c r="K935" s="1"/>
    </row>
    <row r="936" spans="1:11" ht="15.75" customHeight="1" x14ac:dyDescent="0.35">
      <c r="A936" s="1"/>
      <c r="B936" s="1"/>
      <c r="K936" s="1"/>
    </row>
    <row r="937" spans="1:11" ht="15.75" customHeight="1" x14ac:dyDescent="0.35">
      <c r="A937" s="1"/>
      <c r="B937" s="1"/>
      <c r="K937" s="1"/>
    </row>
    <row r="938" spans="1:11" ht="15.75" customHeight="1" x14ac:dyDescent="0.35">
      <c r="A938" s="1"/>
      <c r="B938" s="1"/>
      <c r="K938" s="1"/>
    </row>
    <row r="939" spans="1:11" ht="15.75" customHeight="1" x14ac:dyDescent="0.35">
      <c r="A939" s="1"/>
      <c r="B939" s="1"/>
      <c r="K939" s="1"/>
    </row>
    <row r="940" spans="1:11" ht="15.75" customHeight="1" x14ac:dyDescent="0.35">
      <c r="A940" s="1"/>
      <c r="B940" s="1"/>
      <c r="K940" s="1"/>
    </row>
    <row r="941" spans="1:11" ht="15.75" customHeight="1" x14ac:dyDescent="0.35">
      <c r="A941" s="1"/>
      <c r="B941" s="1"/>
      <c r="K941" s="1"/>
    </row>
    <row r="942" spans="1:11" ht="15.75" customHeight="1" x14ac:dyDescent="0.35">
      <c r="A942" s="1"/>
      <c r="B942" s="1"/>
      <c r="K942" s="1"/>
    </row>
    <row r="943" spans="1:11" ht="15.75" customHeight="1" x14ac:dyDescent="0.35">
      <c r="A943" s="1"/>
      <c r="B943" s="1"/>
      <c r="K943" s="1"/>
    </row>
    <row r="944" spans="1:11" ht="15.75" customHeight="1" x14ac:dyDescent="0.35">
      <c r="A944" s="1"/>
      <c r="B944" s="1"/>
      <c r="K944" s="1"/>
    </row>
    <row r="945" spans="1:11" ht="15.75" customHeight="1" x14ac:dyDescent="0.35">
      <c r="A945" s="1"/>
      <c r="B945" s="1"/>
      <c r="K945" s="1"/>
    </row>
    <row r="946" spans="1:11" ht="15.75" customHeight="1" x14ac:dyDescent="0.35">
      <c r="A946" s="1"/>
      <c r="B946" s="1"/>
      <c r="K946" s="1"/>
    </row>
    <row r="947" spans="1:11" ht="15.75" customHeight="1" x14ac:dyDescent="0.35">
      <c r="A947" s="1"/>
      <c r="B947" s="1"/>
      <c r="K947" s="1"/>
    </row>
    <row r="948" spans="1:11" ht="15.75" customHeight="1" x14ac:dyDescent="0.35">
      <c r="A948" s="1"/>
      <c r="B948" s="1"/>
      <c r="K948" s="1"/>
    </row>
    <row r="949" spans="1:11" ht="15.75" customHeight="1" x14ac:dyDescent="0.35">
      <c r="A949" s="1"/>
      <c r="B949" s="1"/>
      <c r="K949" s="1"/>
    </row>
    <row r="950" spans="1:11" ht="15.75" customHeight="1" x14ac:dyDescent="0.35">
      <c r="A950" s="1"/>
      <c r="B950" s="1"/>
      <c r="K950" s="1"/>
    </row>
    <row r="951" spans="1:11" ht="15.75" customHeight="1" x14ac:dyDescent="0.35">
      <c r="A951" s="1"/>
      <c r="B951" s="1"/>
      <c r="K951" s="1"/>
    </row>
    <row r="952" spans="1:11" ht="15.75" customHeight="1" x14ac:dyDescent="0.35">
      <c r="A952" s="1"/>
      <c r="B952" s="1"/>
      <c r="K952" s="1"/>
    </row>
    <row r="953" spans="1:11" ht="15.75" customHeight="1" x14ac:dyDescent="0.35">
      <c r="A953" s="1"/>
      <c r="B953" s="1"/>
      <c r="K953" s="1"/>
    </row>
    <row r="954" spans="1:11" ht="15.75" customHeight="1" x14ac:dyDescent="0.35">
      <c r="A954" s="1"/>
      <c r="B954" s="1"/>
      <c r="K954" s="1"/>
    </row>
    <row r="955" spans="1:11" ht="15.75" customHeight="1" x14ac:dyDescent="0.35">
      <c r="A955" s="1"/>
      <c r="B955" s="1"/>
      <c r="K955" s="1"/>
    </row>
    <row r="956" spans="1:11" ht="15.75" customHeight="1" x14ac:dyDescent="0.35">
      <c r="A956" s="1"/>
      <c r="B956" s="1"/>
      <c r="K956" s="1"/>
    </row>
    <row r="957" spans="1:11" ht="15.75" customHeight="1" x14ac:dyDescent="0.35">
      <c r="A957" s="1"/>
      <c r="B957" s="1"/>
      <c r="K957" s="1"/>
    </row>
    <row r="958" spans="1:11" ht="15.75" customHeight="1" x14ac:dyDescent="0.35">
      <c r="A958" s="1"/>
      <c r="B958" s="1"/>
      <c r="K958" s="1"/>
    </row>
    <row r="959" spans="1:11" ht="15.75" customHeight="1" x14ac:dyDescent="0.35">
      <c r="A959" s="1"/>
      <c r="B959" s="1"/>
      <c r="K959" s="1"/>
    </row>
    <row r="960" spans="1:11" ht="15.75" customHeight="1" x14ac:dyDescent="0.35">
      <c r="A960" s="1"/>
      <c r="B960" s="1"/>
      <c r="K960" s="1"/>
    </row>
    <row r="961" spans="1:11" ht="15.75" customHeight="1" x14ac:dyDescent="0.35">
      <c r="A961" s="1"/>
      <c r="B961" s="1"/>
      <c r="K961" s="1"/>
    </row>
    <row r="962" spans="1:11" ht="15.75" customHeight="1" x14ac:dyDescent="0.35">
      <c r="A962" s="1"/>
      <c r="B962" s="1"/>
      <c r="K962" s="1"/>
    </row>
    <row r="963" spans="1:11" ht="15.75" customHeight="1" x14ac:dyDescent="0.35">
      <c r="A963" s="1"/>
      <c r="B963" s="1"/>
      <c r="K963" s="1"/>
    </row>
    <row r="964" spans="1:11" ht="15.75" customHeight="1" x14ac:dyDescent="0.35">
      <c r="A964" s="1"/>
      <c r="B964" s="1"/>
      <c r="K964" s="1"/>
    </row>
    <row r="965" spans="1:11" ht="15.75" customHeight="1" x14ac:dyDescent="0.35">
      <c r="A965" s="1"/>
      <c r="B965" s="1"/>
      <c r="K965" s="1"/>
    </row>
    <row r="966" spans="1:11" ht="15.75" customHeight="1" x14ac:dyDescent="0.35">
      <c r="A966" s="1"/>
      <c r="B966" s="1"/>
      <c r="K966" s="1"/>
    </row>
    <row r="967" spans="1:11" ht="15.75" customHeight="1" x14ac:dyDescent="0.35">
      <c r="A967" s="1"/>
      <c r="B967" s="1"/>
      <c r="K967" s="1"/>
    </row>
    <row r="968" spans="1:11" ht="15.75" customHeight="1" x14ac:dyDescent="0.35">
      <c r="A968" s="1"/>
      <c r="B968" s="1"/>
      <c r="K968" s="1"/>
    </row>
    <row r="969" spans="1:11" ht="15.75" customHeight="1" x14ac:dyDescent="0.35">
      <c r="A969" s="1"/>
      <c r="B969" s="1"/>
      <c r="K969" s="1"/>
    </row>
    <row r="970" spans="1:11" ht="15.75" customHeight="1" x14ac:dyDescent="0.35">
      <c r="A970" s="1"/>
      <c r="B970" s="1"/>
      <c r="K970" s="1"/>
    </row>
    <row r="971" spans="1:11" ht="15.75" customHeight="1" x14ac:dyDescent="0.35">
      <c r="A971" s="1"/>
      <c r="B971" s="1"/>
      <c r="K971" s="1"/>
    </row>
    <row r="972" spans="1:11" ht="15.75" customHeight="1" x14ac:dyDescent="0.35">
      <c r="A972" s="1"/>
      <c r="B972" s="1"/>
      <c r="K972" s="1"/>
    </row>
    <row r="973" spans="1:11" ht="15.75" customHeight="1" x14ac:dyDescent="0.35">
      <c r="A973" s="1"/>
      <c r="B973" s="1"/>
      <c r="K973" s="1"/>
    </row>
    <row r="974" spans="1:11" ht="15.75" customHeight="1" x14ac:dyDescent="0.35">
      <c r="A974" s="1"/>
      <c r="B974" s="1"/>
      <c r="K974" s="1"/>
    </row>
    <row r="975" spans="1:11" ht="15.75" customHeight="1" x14ac:dyDescent="0.35">
      <c r="A975" s="1"/>
      <c r="B975" s="1"/>
      <c r="K975" s="1"/>
    </row>
    <row r="976" spans="1:11" ht="15.75" customHeight="1" x14ac:dyDescent="0.35">
      <c r="A976" s="1"/>
      <c r="B976" s="1"/>
      <c r="K976" s="1"/>
    </row>
    <row r="977" spans="1:11" ht="15.75" customHeight="1" x14ac:dyDescent="0.35">
      <c r="A977" s="1"/>
      <c r="B977" s="1"/>
      <c r="K977" s="1"/>
    </row>
    <row r="978" spans="1:11" ht="15.75" customHeight="1" x14ac:dyDescent="0.35">
      <c r="A978" s="1"/>
      <c r="B978" s="1"/>
      <c r="K978" s="1"/>
    </row>
    <row r="979" spans="1:11" ht="15.75" customHeight="1" x14ac:dyDescent="0.35">
      <c r="A979" s="1"/>
      <c r="B979" s="1"/>
      <c r="K979" s="1"/>
    </row>
    <row r="980" spans="1:11" ht="15.75" customHeight="1" x14ac:dyDescent="0.35">
      <c r="A980" s="1"/>
      <c r="B980" s="1"/>
      <c r="K980" s="1"/>
    </row>
    <row r="981" spans="1:11" ht="15.75" customHeight="1" x14ac:dyDescent="0.35">
      <c r="A981" s="1"/>
      <c r="B981" s="1"/>
      <c r="K981" s="1"/>
    </row>
    <row r="982" spans="1:11" ht="15.75" customHeight="1" x14ac:dyDescent="0.35">
      <c r="A982" s="1"/>
      <c r="B982" s="1"/>
      <c r="K982" s="1"/>
    </row>
    <row r="983" spans="1:11" ht="15.75" customHeight="1" x14ac:dyDescent="0.35">
      <c r="A983" s="1"/>
      <c r="B983" s="1"/>
      <c r="K983" s="1"/>
    </row>
    <row r="984" spans="1:11" ht="15.75" customHeight="1" x14ac:dyDescent="0.35">
      <c r="A984" s="1"/>
      <c r="B984" s="1"/>
      <c r="K984" s="1"/>
    </row>
    <row r="985" spans="1:11" ht="15.75" customHeight="1" x14ac:dyDescent="0.35">
      <c r="A985" s="1"/>
      <c r="B985" s="1"/>
      <c r="K985" s="1"/>
    </row>
    <row r="986" spans="1:11" ht="15.75" customHeight="1" x14ac:dyDescent="0.35">
      <c r="A986" s="1"/>
      <c r="B986" s="1"/>
      <c r="K986" s="1"/>
    </row>
    <row r="987" spans="1:11" ht="15.75" customHeight="1" x14ac:dyDescent="0.35">
      <c r="A987" s="1"/>
      <c r="B987" s="1"/>
      <c r="K987" s="1"/>
    </row>
    <row r="988" spans="1:11" ht="15.75" customHeight="1" x14ac:dyDescent="0.35">
      <c r="A988" s="1"/>
      <c r="B988" s="1"/>
      <c r="K988" s="1"/>
    </row>
    <row r="989" spans="1:11" ht="15.75" customHeight="1" x14ac:dyDescent="0.35">
      <c r="A989" s="1"/>
      <c r="B989" s="1"/>
      <c r="K989" s="1"/>
    </row>
    <row r="990" spans="1:11" ht="15.75" customHeight="1" x14ac:dyDescent="0.35">
      <c r="A990" s="1"/>
      <c r="B990" s="1"/>
      <c r="K990" s="1"/>
    </row>
    <row r="991" spans="1:11" ht="15.75" customHeight="1" x14ac:dyDescent="0.35">
      <c r="A991" s="1"/>
      <c r="B991" s="1"/>
      <c r="K991" s="1"/>
    </row>
    <row r="992" spans="1:11" ht="15.75" customHeight="1" x14ac:dyDescent="0.35">
      <c r="A992" s="1"/>
      <c r="B992" s="1"/>
      <c r="K992" s="1"/>
    </row>
    <row r="993" spans="1:11" ht="15.75" customHeight="1" x14ac:dyDescent="0.35">
      <c r="A993" s="1"/>
      <c r="B993" s="1"/>
      <c r="K993" s="1"/>
    </row>
    <row r="994" spans="1:11" ht="15.75" customHeight="1" x14ac:dyDescent="0.35">
      <c r="A994" s="1"/>
      <c r="B994" s="1"/>
      <c r="K994" s="1"/>
    </row>
    <row r="995" spans="1:11" ht="15.75" customHeight="1" x14ac:dyDescent="0.35">
      <c r="A995" s="1"/>
      <c r="B995" s="1"/>
      <c r="K995" s="1"/>
    </row>
    <row r="996" spans="1:11" ht="15.75" customHeight="1" x14ac:dyDescent="0.35">
      <c r="A996" s="1"/>
      <c r="B996" s="1"/>
      <c r="K996" s="1"/>
    </row>
    <row r="997" spans="1:11" ht="15.75" customHeight="1" x14ac:dyDescent="0.35">
      <c r="A997" s="1"/>
      <c r="B997" s="1"/>
      <c r="K997" s="1"/>
    </row>
    <row r="998" spans="1:11" ht="15.75" customHeight="1" x14ac:dyDescent="0.35">
      <c r="A998" s="1"/>
      <c r="B998" s="1"/>
      <c r="K998" s="1"/>
    </row>
    <row r="999" spans="1:11" ht="15.75" customHeight="1" x14ac:dyDescent="0.35">
      <c r="A999" s="1"/>
      <c r="B999" s="1"/>
      <c r="K999" s="1"/>
    </row>
    <row r="1000" spans="1:11" ht="15.75" customHeight="1" x14ac:dyDescent="0.35">
      <c r="A1000" s="1"/>
      <c r="B1000" s="1"/>
      <c r="K1000" s="1"/>
    </row>
    <row r="1001" spans="1:11" ht="15.75" customHeight="1" x14ac:dyDescent="0.35">
      <c r="A1001" s="1"/>
      <c r="B1001" s="1"/>
      <c r="K1001" s="1"/>
    </row>
    <row r="1002" spans="1:11" ht="15.75" customHeight="1" x14ac:dyDescent="0.35">
      <c r="A1002" s="1"/>
      <c r="B1002" s="1"/>
      <c r="K1002" s="1"/>
    </row>
    <row r="1003" spans="1:11" ht="15.75" customHeight="1" x14ac:dyDescent="0.35">
      <c r="A1003" s="1"/>
      <c r="B1003" s="1"/>
      <c r="K1003" s="1"/>
    </row>
    <row r="1004" spans="1:11" ht="15.75" customHeight="1" x14ac:dyDescent="0.35">
      <c r="A1004" s="1"/>
      <c r="B1004" s="1"/>
      <c r="K1004" s="1"/>
    </row>
  </sheetData>
  <sheetProtection algorithmName="SHA-512" hashValue="OnJsglp5k81EbxKmdAaw+3DCWMrWQz6m5o9ekQjXBci4LFTQRuuaBv9R97MNZmHwf7FLdd2yxIQ0t96GV0OhOA==" saltValue="pSZjwyr0jgPZJOQie1zDWg==" spinCount="100000" sheet="1" objects="1" scenarios="1"/>
  <mergeCells count="12">
    <mergeCell ref="C35:E35"/>
    <mergeCell ref="C37:E38"/>
    <mergeCell ref="F37:H38"/>
    <mergeCell ref="C3:H3"/>
    <mergeCell ref="C32:E32"/>
    <mergeCell ref="F32:H32"/>
    <mergeCell ref="C33:E33"/>
    <mergeCell ref="F33:H33"/>
    <mergeCell ref="F35:H35"/>
    <mergeCell ref="C5:F6"/>
    <mergeCell ref="C8:E8"/>
    <mergeCell ref="C9:E9"/>
  </mergeCells>
  <dataValidations count="3">
    <dataValidation type="list" allowBlank="1" showErrorMessage="1" sqref="K20:L23" xr:uid="{00000000-0002-0000-0000-000000000000}">
      <formula1>"FPP,CMP"</formula1>
    </dataValidation>
    <dataValidation type="list" allowBlank="1" showErrorMessage="1" sqref="M20:M23" xr:uid="{00000000-0002-0000-0000-000001000000}">
      <formula1>"Yes,No"</formula1>
    </dataValidation>
    <dataValidation type="list" allowBlank="1" showErrorMessage="1" sqref="C37" xr:uid="{00000000-0002-0000-0000-000002000000}">
      <formula1>"14"",16"",17"",20"""</formula1>
    </dataValidation>
  </dataValidations>
  <pageMargins left="0.7" right="0.7" top="0.75" bottom="0.7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topLeftCell="A4" workbookViewId="0">
      <selection activeCell="G32" sqref="G32:J34"/>
    </sheetView>
  </sheetViews>
  <sheetFormatPr defaultColWidth="12.625" defaultRowHeight="15" customHeight="1" x14ac:dyDescent="0.35"/>
  <cols>
    <col min="1" max="26" width="8.625" customWidth="1"/>
  </cols>
  <sheetData>
    <row r="1" spans="1:26" ht="13.6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6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6.75" customHeight="1" x14ac:dyDescent="1.35">
      <c r="A3" s="1"/>
      <c r="B3" s="1"/>
      <c r="C3" s="42" t="s">
        <v>0</v>
      </c>
      <c r="D3" s="35"/>
      <c r="E3" s="35"/>
      <c r="F3" s="35"/>
      <c r="G3" s="35"/>
      <c r="H3" s="35"/>
      <c r="I3" s="3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2.5" customHeight="1" x14ac:dyDescent="0.7">
      <c r="A4" s="1"/>
      <c r="B4" s="1"/>
      <c r="C4" s="2" t="s">
        <v>69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6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6" customHeight="1" x14ac:dyDescent="0.35">
      <c r="A6" s="1"/>
      <c r="B6" s="1"/>
      <c r="C6" s="41" t="s">
        <v>78</v>
      </c>
      <c r="D6" s="35"/>
      <c r="E6" s="35"/>
      <c r="F6" s="35"/>
      <c r="G6" s="35"/>
      <c r="H6" s="3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6" customHeight="1" x14ac:dyDescent="0.35">
      <c r="A7" s="1"/>
      <c r="B7" s="14"/>
      <c r="C7" s="35"/>
      <c r="D7" s="35"/>
      <c r="E7" s="35"/>
      <c r="F7" s="35"/>
      <c r="G7" s="35"/>
      <c r="H7" s="3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6" customHeight="1" x14ac:dyDescent="0.35">
      <c r="A8" s="1"/>
      <c r="B8" s="14"/>
      <c r="C8" s="35"/>
      <c r="D8" s="35"/>
      <c r="E8" s="35"/>
      <c r="F8" s="35"/>
      <c r="G8" s="35"/>
      <c r="H8" s="3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6" customHeight="1" x14ac:dyDescent="0.35">
      <c r="A9" s="1"/>
      <c r="B9" s="14"/>
      <c r="C9" s="35"/>
      <c r="D9" s="35"/>
      <c r="E9" s="35"/>
      <c r="F9" s="35"/>
      <c r="G9" s="35"/>
      <c r="H9" s="35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6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6" customHeight="1" x14ac:dyDescent="0.35">
      <c r="C11" s="52" t="s">
        <v>48</v>
      </c>
      <c r="D11" s="43"/>
      <c r="E11" s="43"/>
      <c r="F11" s="44"/>
      <c r="G11" s="53">
        <f>SUM('Material Cost Calculator'!F37:H38)</f>
        <v>35000</v>
      </c>
      <c r="H11" s="43"/>
      <c r="I11" s="43"/>
      <c r="J11" s="44"/>
      <c r="K11" s="50" t="s">
        <v>63</v>
      </c>
      <c r="L11" s="43"/>
      <c r="M11" s="43"/>
      <c r="N11" s="44"/>
    </row>
    <row r="12" spans="1:26" ht="13.6" customHeight="1" x14ac:dyDescent="0.35">
      <c r="C12" s="45"/>
      <c r="D12" s="35"/>
      <c r="E12" s="35"/>
      <c r="F12" s="46"/>
      <c r="G12" s="45"/>
      <c r="H12" s="35"/>
      <c r="I12" s="35"/>
      <c r="J12" s="46"/>
      <c r="K12" s="45"/>
      <c r="L12" s="35"/>
      <c r="M12" s="35"/>
      <c r="N12" s="46"/>
    </row>
    <row r="13" spans="1:26" ht="13.6" customHeight="1" x14ac:dyDescent="0.35">
      <c r="C13" s="45"/>
      <c r="D13" s="35"/>
      <c r="E13" s="35"/>
      <c r="F13" s="46"/>
      <c r="G13" s="45"/>
      <c r="H13" s="35"/>
      <c r="I13" s="35"/>
      <c r="J13" s="46"/>
      <c r="K13" s="45"/>
      <c r="L13" s="35"/>
      <c r="M13" s="35"/>
      <c r="N13" s="46"/>
    </row>
    <row r="14" spans="1:26" ht="13.6" customHeight="1" x14ac:dyDescent="0.35">
      <c r="C14" s="47"/>
      <c r="D14" s="48"/>
      <c r="E14" s="48"/>
      <c r="F14" s="49"/>
      <c r="G14" s="47"/>
      <c r="H14" s="48"/>
      <c r="I14" s="48"/>
      <c r="J14" s="49"/>
      <c r="K14" s="47"/>
      <c r="L14" s="48"/>
      <c r="M14" s="48"/>
      <c r="N14" s="49"/>
    </row>
    <row r="15" spans="1:26" ht="13.5" x14ac:dyDescent="0.35">
      <c r="C15" s="52" t="s">
        <v>49</v>
      </c>
      <c r="D15" s="43"/>
      <c r="E15" s="43"/>
      <c r="F15" s="44"/>
      <c r="G15" s="99">
        <v>15</v>
      </c>
      <c r="H15" s="100"/>
      <c r="I15" s="100"/>
      <c r="J15" s="101"/>
      <c r="K15" s="50" t="s">
        <v>72</v>
      </c>
      <c r="L15" s="43"/>
      <c r="M15" s="43"/>
      <c r="N15" s="44"/>
    </row>
    <row r="16" spans="1:26" ht="13.5" x14ac:dyDescent="0.35">
      <c r="C16" s="45"/>
      <c r="D16" s="35"/>
      <c r="E16" s="35"/>
      <c r="F16" s="46"/>
      <c r="G16" s="102"/>
      <c r="H16" s="103"/>
      <c r="I16" s="103"/>
      <c r="J16" s="104"/>
      <c r="K16" s="45"/>
      <c r="L16" s="35"/>
      <c r="M16" s="35"/>
      <c r="N16" s="46"/>
    </row>
    <row r="17" spans="1:26" ht="13.5" x14ac:dyDescent="0.35">
      <c r="C17" s="45"/>
      <c r="D17" s="35"/>
      <c r="E17" s="35"/>
      <c r="F17" s="46"/>
      <c r="G17" s="102"/>
      <c r="H17" s="103"/>
      <c r="I17" s="103"/>
      <c r="J17" s="104"/>
      <c r="K17" s="45"/>
      <c r="L17" s="35"/>
      <c r="M17" s="35"/>
      <c r="N17" s="46"/>
    </row>
    <row r="18" spans="1:26" ht="13.5" x14ac:dyDescent="0.35">
      <c r="C18" s="47"/>
      <c r="D18" s="48"/>
      <c r="E18" s="48"/>
      <c r="F18" s="49"/>
      <c r="G18" s="105"/>
      <c r="H18" s="106"/>
      <c r="I18" s="106"/>
      <c r="J18" s="107"/>
      <c r="K18" s="47"/>
      <c r="L18" s="48"/>
      <c r="M18" s="48"/>
      <c r="N18" s="49"/>
    </row>
    <row r="19" spans="1:26" ht="13.6" customHeight="1" x14ac:dyDescent="0.35">
      <c r="C19" s="52" t="s">
        <v>50</v>
      </c>
      <c r="D19" s="43"/>
      <c r="E19" s="43"/>
      <c r="F19" s="44"/>
      <c r="G19" s="108">
        <v>2</v>
      </c>
      <c r="H19" s="100"/>
      <c r="I19" s="100"/>
      <c r="J19" s="101"/>
      <c r="K19" s="50" t="s">
        <v>51</v>
      </c>
      <c r="L19" s="43"/>
      <c r="M19" s="43"/>
      <c r="N19" s="44"/>
    </row>
    <row r="20" spans="1:26" ht="13.6" customHeight="1" x14ac:dyDescent="0.35">
      <c r="C20" s="45"/>
      <c r="D20" s="35"/>
      <c r="E20" s="35"/>
      <c r="F20" s="46"/>
      <c r="G20" s="102"/>
      <c r="H20" s="103"/>
      <c r="I20" s="103"/>
      <c r="J20" s="104"/>
      <c r="K20" s="45"/>
      <c r="L20" s="35"/>
      <c r="M20" s="35"/>
      <c r="N20" s="46"/>
    </row>
    <row r="21" spans="1:26" ht="13.6" customHeight="1" x14ac:dyDescent="0.35">
      <c r="C21" s="45"/>
      <c r="D21" s="35"/>
      <c r="E21" s="35"/>
      <c r="F21" s="46"/>
      <c r="G21" s="102"/>
      <c r="H21" s="103"/>
      <c r="I21" s="103"/>
      <c r="J21" s="104"/>
      <c r="K21" s="45"/>
      <c r="L21" s="35"/>
      <c r="M21" s="35"/>
      <c r="N21" s="46"/>
    </row>
    <row r="22" spans="1:26" ht="13.6" customHeight="1" x14ac:dyDescent="0.35">
      <c r="C22" s="47"/>
      <c r="D22" s="48"/>
      <c r="E22" s="48"/>
      <c r="F22" s="49"/>
      <c r="G22" s="105"/>
      <c r="H22" s="106"/>
      <c r="I22" s="106"/>
      <c r="J22" s="107"/>
      <c r="K22" s="47"/>
      <c r="L22" s="48"/>
      <c r="M22" s="48"/>
      <c r="N22" s="49"/>
    </row>
    <row r="23" spans="1:26" ht="13.6" customHeight="1" x14ac:dyDescent="0.35">
      <c r="C23" s="52" t="s">
        <v>52</v>
      </c>
      <c r="D23" s="43"/>
      <c r="E23" s="43"/>
      <c r="F23" s="44"/>
      <c r="G23" s="109">
        <v>1000</v>
      </c>
      <c r="H23" s="110"/>
      <c r="I23" s="110"/>
      <c r="J23" s="111"/>
      <c r="K23" s="50" t="s">
        <v>62</v>
      </c>
      <c r="L23" s="43"/>
      <c r="M23" s="43"/>
      <c r="N23" s="44"/>
    </row>
    <row r="24" spans="1:26" ht="13.6" customHeight="1" x14ac:dyDescent="0.35">
      <c r="C24" s="45"/>
      <c r="D24" s="35"/>
      <c r="E24" s="35"/>
      <c r="F24" s="46"/>
      <c r="G24" s="112"/>
      <c r="H24" s="113"/>
      <c r="I24" s="113"/>
      <c r="J24" s="114"/>
      <c r="K24" s="45"/>
      <c r="L24" s="35"/>
      <c r="M24" s="35"/>
      <c r="N24" s="46"/>
    </row>
    <row r="25" spans="1:26" ht="13.6" customHeight="1" x14ac:dyDescent="0.35">
      <c r="C25" s="45"/>
      <c r="D25" s="35"/>
      <c r="E25" s="35"/>
      <c r="F25" s="46"/>
      <c r="G25" s="112"/>
      <c r="H25" s="113"/>
      <c r="I25" s="113"/>
      <c r="J25" s="114"/>
      <c r="K25" s="45"/>
      <c r="L25" s="35"/>
      <c r="M25" s="35"/>
      <c r="N25" s="46"/>
    </row>
    <row r="26" spans="1:26" ht="13.6" customHeight="1" x14ac:dyDescent="0.35">
      <c r="C26" s="47"/>
      <c r="D26" s="48"/>
      <c r="E26" s="48"/>
      <c r="F26" s="49"/>
      <c r="G26" s="115"/>
      <c r="H26" s="116"/>
      <c r="I26" s="116"/>
      <c r="J26" s="117"/>
      <c r="K26" s="47"/>
      <c r="L26" s="48"/>
      <c r="M26" s="48"/>
      <c r="N26" s="49"/>
    </row>
    <row r="27" spans="1:26" ht="13.6" customHeight="1" x14ac:dyDescent="0.35">
      <c r="C27" s="52" t="s">
        <v>53</v>
      </c>
      <c r="D27" s="43"/>
      <c r="E27" s="43"/>
      <c r="F27" s="44"/>
      <c r="G27" s="108">
        <v>2</v>
      </c>
      <c r="H27" s="100"/>
      <c r="I27" s="100"/>
      <c r="J27" s="101"/>
      <c r="K27" s="50" t="s">
        <v>54</v>
      </c>
      <c r="L27" s="43"/>
      <c r="M27" s="43"/>
      <c r="N27" s="44"/>
    </row>
    <row r="28" spans="1:26" ht="13.6" customHeight="1" x14ac:dyDescent="0.35">
      <c r="C28" s="45"/>
      <c r="D28" s="35"/>
      <c r="E28" s="35"/>
      <c r="F28" s="46"/>
      <c r="G28" s="102"/>
      <c r="H28" s="103"/>
      <c r="I28" s="103"/>
      <c r="J28" s="104"/>
      <c r="K28" s="45"/>
      <c r="L28" s="35"/>
      <c r="M28" s="35"/>
      <c r="N28" s="46"/>
    </row>
    <row r="29" spans="1:26" ht="13.6" customHeight="1" x14ac:dyDescent="0.35">
      <c r="C29" s="45"/>
      <c r="D29" s="35"/>
      <c r="E29" s="35"/>
      <c r="F29" s="46"/>
      <c r="G29" s="102"/>
      <c r="H29" s="103"/>
      <c r="I29" s="103"/>
      <c r="J29" s="104"/>
      <c r="K29" s="45"/>
      <c r="L29" s="35"/>
      <c r="M29" s="35"/>
      <c r="N29" s="46"/>
    </row>
    <row r="30" spans="1:26" ht="13.6" customHeight="1" x14ac:dyDescent="0.35">
      <c r="B30" s="22"/>
      <c r="C30" s="47"/>
      <c r="D30" s="48"/>
      <c r="E30" s="48"/>
      <c r="F30" s="49"/>
      <c r="G30" s="105"/>
      <c r="H30" s="106"/>
      <c r="I30" s="106"/>
      <c r="J30" s="107"/>
      <c r="K30" s="47"/>
      <c r="L30" s="48"/>
      <c r="M30" s="48"/>
      <c r="N30" s="49"/>
    </row>
    <row r="31" spans="1:26" ht="8.25" customHeight="1" x14ac:dyDescent="0.35">
      <c r="A31" s="1"/>
      <c r="B31" s="1"/>
      <c r="C31" s="23"/>
      <c r="D31" s="24"/>
      <c r="E31" s="24"/>
      <c r="F31" s="25"/>
      <c r="G31" s="26"/>
      <c r="H31" s="27"/>
      <c r="I31" s="27"/>
      <c r="J31" s="28"/>
      <c r="K31" s="29"/>
      <c r="L31" s="29"/>
      <c r="M31" s="29"/>
      <c r="N31" s="29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6" customHeight="1" x14ac:dyDescent="0.35">
      <c r="B32" s="30"/>
      <c r="C32" s="51" t="s">
        <v>55</v>
      </c>
      <c r="D32" s="43"/>
      <c r="E32" s="43"/>
      <c r="F32" s="44"/>
      <c r="G32" s="118">
        <f>ROUNDUP((((G11/G23)*3)+(G11/2000))/G19,0)</f>
        <v>62</v>
      </c>
      <c r="H32" s="119"/>
      <c r="I32" s="119"/>
      <c r="J32" s="120"/>
    </row>
    <row r="33" spans="1:26" ht="13.6" customHeight="1" x14ac:dyDescent="0.35">
      <c r="A33" s="31"/>
      <c r="B33" s="30"/>
      <c r="C33" s="45"/>
      <c r="D33" s="35"/>
      <c r="E33" s="35"/>
      <c r="F33" s="46"/>
      <c r="G33" s="121"/>
      <c r="H33" s="122"/>
      <c r="I33" s="122"/>
      <c r="J33" s="123"/>
    </row>
    <row r="34" spans="1:26" ht="13.6" customHeight="1" x14ac:dyDescent="0.35">
      <c r="A34" s="31"/>
      <c r="B34" s="30"/>
      <c r="C34" s="47"/>
      <c r="D34" s="48"/>
      <c r="E34" s="48"/>
      <c r="F34" s="49"/>
      <c r="G34" s="124"/>
      <c r="H34" s="125"/>
      <c r="I34" s="125"/>
      <c r="J34" s="126"/>
    </row>
    <row r="35" spans="1:26" ht="13.6" customHeight="1" x14ac:dyDescent="0.35">
      <c r="C35" s="51" t="s">
        <v>70</v>
      </c>
      <c r="D35" s="43"/>
      <c r="E35" s="43"/>
      <c r="F35" s="44"/>
      <c r="G35" s="127">
        <f>G38/G11</f>
        <v>5.3142857142857144E-2</v>
      </c>
      <c r="H35" s="119"/>
      <c r="I35" s="119"/>
      <c r="J35" s="120"/>
    </row>
    <row r="36" spans="1:26" ht="13.6" customHeight="1" x14ac:dyDescent="0.35">
      <c r="C36" s="45"/>
      <c r="D36" s="35"/>
      <c r="E36" s="35"/>
      <c r="F36" s="46"/>
      <c r="G36" s="121"/>
      <c r="H36" s="122"/>
      <c r="I36" s="122"/>
      <c r="J36" s="123"/>
    </row>
    <row r="37" spans="1:26" ht="13.6" customHeight="1" x14ac:dyDescent="0.35">
      <c r="C37" s="47"/>
      <c r="D37" s="48"/>
      <c r="E37" s="48"/>
      <c r="F37" s="49"/>
      <c r="G37" s="124"/>
      <c r="H37" s="125"/>
      <c r="I37" s="125"/>
      <c r="J37" s="126"/>
    </row>
    <row r="38" spans="1:26" ht="13.6" customHeight="1" x14ac:dyDescent="0.35">
      <c r="A38" s="1"/>
      <c r="B38" s="1"/>
      <c r="C38" s="51" t="s">
        <v>71</v>
      </c>
      <c r="D38" s="43"/>
      <c r="E38" s="43"/>
      <c r="F38" s="44"/>
      <c r="G38" s="127">
        <f>ROUNDUP((G15*G27*G32),0)</f>
        <v>1860</v>
      </c>
      <c r="H38" s="119"/>
      <c r="I38" s="119"/>
      <c r="J38" s="120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6" customHeight="1" x14ac:dyDescent="0.35">
      <c r="C39" s="45"/>
      <c r="D39" s="35"/>
      <c r="E39" s="35"/>
      <c r="F39" s="46"/>
      <c r="G39" s="121"/>
      <c r="H39" s="122"/>
      <c r="I39" s="122"/>
      <c r="J39" s="123"/>
      <c r="K39" s="1"/>
      <c r="L39" s="1"/>
      <c r="M39" s="1"/>
      <c r="N39" s="1"/>
    </row>
    <row r="40" spans="1:26" ht="13.6" customHeight="1" x14ac:dyDescent="0.35">
      <c r="C40" s="47"/>
      <c r="D40" s="48"/>
      <c r="E40" s="48"/>
      <c r="F40" s="49"/>
      <c r="G40" s="124"/>
      <c r="H40" s="125"/>
      <c r="I40" s="125"/>
      <c r="J40" s="126"/>
      <c r="K40" s="1"/>
      <c r="L40" s="1"/>
      <c r="M40" s="1"/>
      <c r="N40" s="1"/>
    </row>
    <row r="41" spans="1:26" ht="13.6" customHeight="1" x14ac:dyDescent="0.35"/>
    <row r="42" spans="1:26" ht="13.6" customHeight="1" x14ac:dyDescent="0.35">
      <c r="I42" s="128"/>
    </row>
    <row r="43" spans="1:26" ht="13.6" customHeight="1" x14ac:dyDescent="0.35"/>
    <row r="44" spans="1:26" ht="13.6" customHeight="1" x14ac:dyDescent="0.35"/>
    <row r="45" spans="1:26" ht="13.6" customHeight="1" x14ac:dyDescent="0.35"/>
    <row r="46" spans="1:26" ht="13.6" customHeight="1" x14ac:dyDescent="0.35"/>
    <row r="47" spans="1:26" ht="13.6" customHeight="1" x14ac:dyDescent="0.35"/>
    <row r="48" spans="1:26" ht="13.6" customHeight="1" x14ac:dyDescent="0.35"/>
    <row r="49" ht="13.6" customHeight="1" x14ac:dyDescent="0.35"/>
    <row r="50" ht="13.6" customHeight="1" x14ac:dyDescent="0.35"/>
    <row r="51" ht="13.6" customHeight="1" x14ac:dyDescent="0.35"/>
    <row r="52" ht="13.6" customHeight="1" x14ac:dyDescent="0.35"/>
    <row r="53" ht="13.6" customHeight="1" x14ac:dyDescent="0.35"/>
    <row r="54" ht="13.6" customHeight="1" x14ac:dyDescent="0.35"/>
    <row r="55" ht="13.6" customHeight="1" x14ac:dyDescent="0.35"/>
    <row r="56" ht="13.6" customHeight="1" x14ac:dyDescent="0.35"/>
    <row r="57" ht="13.6" customHeight="1" x14ac:dyDescent="0.35"/>
    <row r="58" ht="13.6" customHeight="1" x14ac:dyDescent="0.35"/>
    <row r="59" ht="13.6" customHeight="1" x14ac:dyDescent="0.35"/>
    <row r="60" ht="13.6" customHeight="1" x14ac:dyDescent="0.35"/>
    <row r="61" ht="13.6" customHeight="1" x14ac:dyDescent="0.35"/>
    <row r="62" ht="13.6" customHeight="1" x14ac:dyDescent="0.35"/>
    <row r="63" ht="13.6" customHeight="1" x14ac:dyDescent="0.35"/>
    <row r="64" ht="13.6" customHeight="1" x14ac:dyDescent="0.35"/>
    <row r="65" ht="13.6" customHeight="1" x14ac:dyDescent="0.35"/>
    <row r="66" ht="13.6" customHeight="1" x14ac:dyDescent="0.35"/>
    <row r="67" ht="13.6" customHeight="1" x14ac:dyDescent="0.35"/>
    <row r="68" ht="13.6" customHeight="1" x14ac:dyDescent="0.35"/>
    <row r="69" ht="13.6" customHeight="1" x14ac:dyDescent="0.35"/>
    <row r="70" ht="13.6" customHeight="1" x14ac:dyDescent="0.35"/>
    <row r="71" ht="13.6" customHeight="1" x14ac:dyDescent="0.35"/>
    <row r="72" ht="13.6" customHeight="1" x14ac:dyDescent="0.35"/>
    <row r="73" ht="13.6" customHeight="1" x14ac:dyDescent="0.35"/>
    <row r="74" ht="13.6" customHeight="1" x14ac:dyDescent="0.35"/>
    <row r="75" ht="13.6" customHeight="1" x14ac:dyDescent="0.35"/>
    <row r="76" ht="13.6" customHeight="1" x14ac:dyDescent="0.35"/>
    <row r="77" ht="13.6" customHeight="1" x14ac:dyDescent="0.35"/>
    <row r="78" ht="13.6" customHeight="1" x14ac:dyDescent="0.35"/>
    <row r="79" ht="13.6" customHeight="1" x14ac:dyDescent="0.35"/>
    <row r="80" ht="13.6" customHeight="1" x14ac:dyDescent="0.35"/>
    <row r="81" ht="13.6" customHeight="1" x14ac:dyDescent="0.35"/>
    <row r="82" ht="13.6" customHeight="1" x14ac:dyDescent="0.35"/>
    <row r="83" ht="13.6" customHeight="1" x14ac:dyDescent="0.35"/>
    <row r="84" ht="13.6" customHeight="1" x14ac:dyDescent="0.35"/>
    <row r="85" ht="13.6" customHeight="1" x14ac:dyDescent="0.35"/>
    <row r="86" ht="13.6" customHeight="1" x14ac:dyDescent="0.35"/>
    <row r="87" ht="13.6" customHeight="1" x14ac:dyDescent="0.35"/>
    <row r="88" ht="13.6" customHeight="1" x14ac:dyDescent="0.35"/>
    <row r="89" ht="13.6" customHeight="1" x14ac:dyDescent="0.35"/>
    <row r="90" ht="13.6" customHeight="1" x14ac:dyDescent="0.35"/>
    <row r="91" ht="13.6" customHeight="1" x14ac:dyDescent="0.35"/>
    <row r="92" ht="13.6" customHeight="1" x14ac:dyDescent="0.35"/>
    <row r="93" ht="13.6" customHeight="1" x14ac:dyDescent="0.35"/>
    <row r="94" ht="13.6" customHeight="1" x14ac:dyDescent="0.35"/>
    <row r="95" ht="13.6" customHeight="1" x14ac:dyDescent="0.35"/>
    <row r="96" ht="13.6" customHeight="1" x14ac:dyDescent="0.35"/>
    <row r="97" ht="13.6" customHeight="1" x14ac:dyDescent="0.35"/>
    <row r="98" ht="13.6" customHeight="1" x14ac:dyDescent="0.35"/>
    <row r="99" ht="13.6" customHeight="1" x14ac:dyDescent="0.35"/>
    <row r="100" ht="13.6" customHeight="1" x14ac:dyDescent="0.35"/>
    <row r="101" ht="13.6" customHeight="1" x14ac:dyDescent="0.35"/>
    <row r="102" ht="13.6" customHeight="1" x14ac:dyDescent="0.35"/>
    <row r="103" ht="13.6" customHeight="1" x14ac:dyDescent="0.35"/>
    <row r="104" ht="13.6" customHeight="1" x14ac:dyDescent="0.35"/>
    <row r="105" ht="13.6" customHeight="1" x14ac:dyDescent="0.35"/>
    <row r="106" ht="13.6" customHeight="1" x14ac:dyDescent="0.35"/>
    <row r="107" ht="13.6" customHeight="1" x14ac:dyDescent="0.35"/>
    <row r="108" ht="13.6" customHeight="1" x14ac:dyDescent="0.35"/>
    <row r="109" ht="13.6" customHeight="1" x14ac:dyDescent="0.35"/>
    <row r="110" ht="13.6" customHeight="1" x14ac:dyDescent="0.35"/>
    <row r="111" ht="13.6" customHeight="1" x14ac:dyDescent="0.35"/>
    <row r="112" ht="13.6" customHeight="1" x14ac:dyDescent="0.35"/>
    <row r="113" ht="13.6" customHeight="1" x14ac:dyDescent="0.35"/>
    <row r="114" ht="13.6" customHeight="1" x14ac:dyDescent="0.35"/>
    <row r="115" ht="13.6" customHeight="1" x14ac:dyDescent="0.35"/>
    <row r="116" ht="13.6" customHeight="1" x14ac:dyDescent="0.35"/>
    <row r="117" ht="13.6" customHeight="1" x14ac:dyDescent="0.35"/>
    <row r="118" ht="13.6" customHeight="1" x14ac:dyDescent="0.35"/>
    <row r="119" ht="13.6" customHeight="1" x14ac:dyDescent="0.35"/>
    <row r="120" ht="13.6" customHeight="1" x14ac:dyDescent="0.35"/>
    <row r="121" ht="13.6" customHeight="1" x14ac:dyDescent="0.35"/>
    <row r="122" ht="13.6" customHeight="1" x14ac:dyDescent="0.35"/>
    <row r="123" ht="13.6" customHeight="1" x14ac:dyDescent="0.35"/>
    <row r="124" ht="13.6" customHeight="1" x14ac:dyDescent="0.35"/>
    <row r="125" ht="13.6" customHeight="1" x14ac:dyDescent="0.35"/>
    <row r="126" ht="13.6" customHeight="1" x14ac:dyDescent="0.35"/>
    <row r="127" ht="13.6" customHeight="1" x14ac:dyDescent="0.35"/>
    <row r="128" ht="13.6" customHeight="1" x14ac:dyDescent="0.35"/>
    <row r="129" ht="13.6" customHeight="1" x14ac:dyDescent="0.35"/>
    <row r="130" ht="13.6" customHeight="1" x14ac:dyDescent="0.35"/>
    <row r="131" ht="13.6" customHeight="1" x14ac:dyDescent="0.35"/>
    <row r="132" ht="13.6" customHeight="1" x14ac:dyDescent="0.35"/>
    <row r="133" ht="13.6" customHeight="1" x14ac:dyDescent="0.35"/>
    <row r="134" ht="13.6" customHeight="1" x14ac:dyDescent="0.35"/>
    <row r="135" ht="13.6" customHeight="1" x14ac:dyDescent="0.35"/>
    <row r="136" ht="13.6" customHeight="1" x14ac:dyDescent="0.35"/>
    <row r="137" ht="13.6" customHeight="1" x14ac:dyDescent="0.35"/>
    <row r="138" ht="13.6" customHeight="1" x14ac:dyDescent="0.35"/>
    <row r="139" ht="13.6" customHeight="1" x14ac:dyDescent="0.35"/>
    <row r="140" ht="13.6" customHeight="1" x14ac:dyDescent="0.35"/>
    <row r="141" ht="13.6" customHeight="1" x14ac:dyDescent="0.35"/>
    <row r="142" ht="13.6" customHeight="1" x14ac:dyDescent="0.35"/>
    <row r="143" ht="13.6" customHeight="1" x14ac:dyDescent="0.35"/>
    <row r="144" ht="13.6" customHeight="1" x14ac:dyDescent="0.35"/>
    <row r="145" ht="13.6" customHeight="1" x14ac:dyDescent="0.35"/>
    <row r="146" ht="13.6" customHeight="1" x14ac:dyDescent="0.35"/>
    <row r="147" ht="13.6" customHeight="1" x14ac:dyDescent="0.35"/>
    <row r="148" ht="13.6" customHeight="1" x14ac:dyDescent="0.35"/>
    <row r="149" ht="13.6" customHeight="1" x14ac:dyDescent="0.35"/>
    <row r="150" ht="13.6" customHeight="1" x14ac:dyDescent="0.35"/>
    <row r="151" ht="13.6" customHeight="1" x14ac:dyDescent="0.35"/>
    <row r="152" ht="13.6" customHeight="1" x14ac:dyDescent="0.35"/>
    <row r="153" ht="13.6" customHeight="1" x14ac:dyDescent="0.35"/>
    <row r="154" ht="13.6" customHeight="1" x14ac:dyDescent="0.35"/>
    <row r="155" ht="13.6" customHeight="1" x14ac:dyDescent="0.35"/>
    <row r="156" ht="13.6" customHeight="1" x14ac:dyDescent="0.35"/>
    <row r="157" ht="13.6" customHeight="1" x14ac:dyDescent="0.35"/>
    <row r="158" ht="13.6" customHeight="1" x14ac:dyDescent="0.35"/>
    <row r="159" ht="13.6" customHeight="1" x14ac:dyDescent="0.35"/>
    <row r="160" ht="13.6" customHeight="1" x14ac:dyDescent="0.35"/>
    <row r="161" ht="13.6" customHeight="1" x14ac:dyDescent="0.35"/>
    <row r="162" ht="13.6" customHeight="1" x14ac:dyDescent="0.35"/>
    <row r="163" ht="13.6" customHeight="1" x14ac:dyDescent="0.35"/>
    <row r="164" ht="13.6" customHeight="1" x14ac:dyDescent="0.35"/>
    <row r="165" ht="13.6" customHeight="1" x14ac:dyDescent="0.35"/>
    <row r="166" ht="13.6" customHeight="1" x14ac:dyDescent="0.35"/>
    <row r="167" ht="13.6" customHeight="1" x14ac:dyDescent="0.35"/>
    <row r="168" ht="13.6" customHeight="1" x14ac:dyDescent="0.35"/>
    <row r="169" ht="13.6" customHeight="1" x14ac:dyDescent="0.35"/>
    <row r="170" ht="13.6" customHeight="1" x14ac:dyDescent="0.35"/>
    <row r="171" ht="13.6" customHeight="1" x14ac:dyDescent="0.35"/>
    <row r="172" ht="13.6" customHeight="1" x14ac:dyDescent="0.35"/>
    <row r="173" ht="13.6" customHeight="1" x14ac:dyDescent="0.35"/>
    <row r="174" ht="13.6" customHeight="1" x14ac:dyDescent="0.35"/>
    <row r="175" ht="13.6" customHeight="1" x14ac:dyDescent="0.35"/>
    <row r="176" ht="13.6" customHeight="1" x14ac:dyDescent="0.35"/>
    <row r="177" ht="13.6" customHeight="1" x14ac:dyDescent="0.35"/>
    <row r="178" ht="13.6" customHeight="1" x14ac:dyDescent="0.35"/>
    <row r="179" ht="13.6" customHeight="1" x14ac:dyDescent="0.35"/>
    <row r="180" ht="13.6" customHeight="1" x14ac:dyDescent="0.35"/>
    <row r="181" ht="13.6" customHeight="1" x14ac:dyDescent="0.35"/>
    <row r="182" ht="13.6" customHeight="1" x14ac:dyDescent="0.35"/>
    <row r="183" ht="13.6" customHeight="1" x14ac:dyDescent="0.35"/>
    <row r="184" ht="13.6" customHeight="1" x14ac:dyDescent="0.35"/>
    <row r="185" ht="13.6" customHeight="1" x14ac:dyDescent="0.35"/>
    <row r="186" ht="13.6" customHeight="1" x14ac:dyDescent="0.35"/>
    <row r="187" ht="13.6" customHeight="1" x14ac:dyDescent="0.35"/>
    <row r="188" ht="13.6" customHeight="1" x14ac:dyDescent="0.35"/>
    <row r="189" ht="13.6" customHeight="1" x14ac:dyDescent="0.35"/>
    <row r="190" ht="13.6" customHeight="1" x14ac:dyDescent="0.35"/>
    <row r="191" ht="13.6" customHeight="1" x14ac:dyDescent="0.35"/>
    <row r="192" ht="13.6" customHeight="1" x14ac:dyDescent="0.35"/>
    <row r="193" ht="13.6" customHeight="1" x14ac:dyDescent="0.35"/>
    <row r="194" ht="13.6" customHeight="1" x14ac:dyDescent="0.35"/>
    <row r="195" ht="13.6" customHeight="1" x14ac:dyDescent="0.35"/>
    <row r="196" ht="13.6" customHeight="1" x14ac:dyDescent="0.35"/>
    <row r="197" ht="13.6" customHeight="1" x14ac:dyDescent="0.35"/>
    <row r="198" ht="13.6" customHeight="1" x14ac:dyDescent="0.35"/>
    <row r="199" ht="13.6" customHeight="1" x14ac:dyDescent="0.35"/>
    <row r="200" ht="13.6" customHeight="1" x14ac:dyDescent="0.35"/>
    <row r="201" ht="13.6" customHeight="1" x14ac:dyDescent="0.35"/>
    <row r="202" ht="13.6" customHeight="1" x14ac:dyDescent="0.35"/>
    <row r="203" ht="13.6" customHeight="1" x14ac:dyDescent="0.35"/>
    <row r="204" ht="13.6" customHeight="1" x14ac:dyDescent="0.35"/>
    <row r="205" ht="13.6" customHeight="1" x14ac:dyDescent="0.35"/>
    <row r="206" ht="13.6" customHeight="1" x14ac:dyDescent="0.35"/>
    <row r="207" ht="13.6" customHeight="1" x14ac:dyDescent="0.35"/>
    <row r="208" ht="13.6" customHeight="1" x14ac:dyDescent="0.35"/>
    <row r="209" ht="13.6" customHeight="1" x14ac:dyDescent="0.35"/>
    <row r="210" ht="13.6" customHeight="1" x14ac:dyDescent="0.35"/>
    <row r="211" ht="13.6" customHeight="1" x14ac:dyDescent="0.35"/>
    <row r="212" ht="13.6" customHeight="1" x14ac:dyDescent="0.35"/>
    <row r="213" ht="13.6" customHeight="1" x14ac:dyDescent="0.35"/>
    <row r="214" ht="13.6" customHeight="1" x14ac:dyDescent="0.35"/>
    <row r="215" ht="13.6" customHeight="1" x14ac:dyDescent="0.35"/>
    <row r="216" ht="13.6" customHeight="1" x14ac:dyDescent="0.35"/>
    <row r="217" ht="13.6" customHeight="1" x14ac:dyDescent="0.35"/>
    <row r="218" ht="13.6" customHeight="1" x14ac:dyDescent="0.35"/>
    <row r="219" ht="13.6" customHeight="1" x14ac:dyDescent="0.35"/>
    <row r="220" ht="13.6" customHeight="1" x14ac:dyDescent="0.35"/>
    <row r="221" ht="13.6" customHeight="1" x14ac:dyDescent="0.35"/>
    <row r="222" ht="13.6" customHeight="1" x14ac:dyDescent="0.35"/>
    <row r="223" ht="13.6" customHeight="1" x14ac:dyDescent="0.35"/>
    <row r="224" ht="13.6" customHeight="1" x14ac:dyDescent="0.35"/>
    <row r="225" ht="13.6" customHeight="1" x14ac:dyDescent="0.35"/>
    <row r="226" ht="13.6" customHeight="1" x14ac:dyDescent="0.35"/>
    <row r="227" ht="13.6" customHeight="1" x14ac:dyDescent="0.35"/>
    <row r="228" ht="13.6" customHeight="1" x14ac:dyDescent="0.35"/>
    <row r="229" ht="13.6" customHeight="1" x14ac:dyDescent="0.35"/>
    <row r="230" ht="13.6" customHeight="1" x14ac:dyDescent="0.35"/>
    <row r="231" ht="13.6" customHeight="1" x14ac:dyDescent="0.35"/>
    <row r="232" ht="13.6" customHeight="1" x14ac:dyDescent="0.35"/>
    <row r="233" ht="13.6" customHeight="1" x14ac:dyDescent="0.35"/>
    <row r="234" ht="13.6" customHeight="1" x14ac:dyDescent="0.35"/>
    <row r="235" ht="13.6" customHeight="1" x14ac:dyDescent="0.35"/>
    <row r="236" ht="13.6" customHeight="1" x14ac:dyDescent="0.35"/>
    <row r="237" ht="13.6" customHeight="1" x14ac:dyDescent="0.35"/>
    <row r="238" ht="13.6" customHeight="1" x14ac:dyDescent="0.35"/>
    <row r="239" ht="13.6" customHeight="1" x14ac:dyDescent="0.35"/>
    <row r="240" ht="13.6" customHeight="1" x14ac:dyDescent="0.35"/>
    <row r="241" ht="13.6" customHeight="1" x14ac:dyDescent="0.35"/>
    <row r="242" ht="13.6" customHeight="1" x14ac:dyDescent="0.35"/>
    <row r="243" ht="13.6" customHeight="1" x14ac:dyDescent="0.35"/>
    <row r="244" ht="13.6" customHeight="1" x14ac:dyDescent="0.35"/>
    <row r="245" ht="13.6" customHeight="1" x14ac:dyDescent="0.35"/>
    <row r="246" ht="13.6" customHeight="1" x14ac:dyDescent="0.35"/>
    <row r="247" ht="13.6" customHeight="1" x14ac:dyDescent="0.35"/>
    <row r="248" ht="13.6" customHeight="1" x14ac:dyDescent="0.35"/>
    <row r="249" ht="13.6" customHeight="1" x14ac:dyDescent="0.35"/>
    <row r="250" ht="13.6" customHeight="1" x14ac:dyDescent="0.35"/>
    <row r="251" ht="13.6" customHeight="1" x14ac:dyDescent="0.35"/>
    <row r="252" ht="13.6" customHeight="1" x14ac:dyDescent="0.35"/>
    <row r="253" ht="13.6" customHeight="1" x14ac:dyDescent="0.35"/>
    <row r="254" ht="13.6" customHeight="1" x14ac:dyDescent="0.35"/>
    <row r="255" ht="13.6" customHeight="1" x14ac:dyDescent="0.35"/>
    <row r="256" ht="13.6" customHeight="1" x14ac:dyDescent="0.35"/>
    <row r="257" ht="13.6" customHeight="1" x14ac:dyDescent="0.35"/>
    <row r="258" ht="13.6" customHeight="1" x14ac:dyDescent="0.35"/>
    <row r="259" ht="13.6" customHeight="1" x14ac:dyDescent="0.35"/>
    <row r="260" ht="13.6" customHeight="1" x14ac:dyDescent="0.35"/>
    <row r="261" ht="13.6" customHeight="1" x14ac:dyDescent="0.35"/>
    <row r="262" ht="13.6" customHeight="1" x14ac:dyDescent="0.35"/>
    <row r="263" ht="13.6" customHeight="1" x14ac:dyDescent="0.35"/>
    <row r="264" ht="13.6" customHeight="1" x14ac:dyDescent="0.35"/>
    <row r="265" ht="13.6" customHeight="1" x14ac:dyDescent="0.35"/>
    <row r="266" ht="13.6" customHeight="1" x14ac:dyDescent="0.35"/>
    <row r="267" ht="13.6" customHeight="1" x14ac:dyDescent="0.35"/>
    <row r="268" ht="13.6" customHeight="1" x14ac:dyDescent="0.35"/>
    <row r="269" ht="13.6" customHeight="1" x14ac:dyDescent="0.35"/>
    <row r="270" ht="13.6" customHeight="1" x14ac:dyDescent="0.35"/>
    <row r="271" ht="13.6" customHeight="1" x14ac:dyDescent="0.35"/>
    <row r="272" ht="13.6" customHeight="1" x14ac:dyDescent="0.35"/>
    <row r="273" ht="13.6" customHeight="1" x14ac:dyDescent="0.35"/>
    <row r="274" ht="13.6" customHeight="1" x14ac:dyDescent="0.35"/>
    <row r="275" ht="13.6" customHeight="1" x14ac:dyDescent="0.35"/>
    <row r="276" ht="13.6" customHeight="1" x14ac:dyDescent="0.35"/>
    <row r="277" ht="13.6" customHeight="1" x14ac:dyDescent="0.35"/>
    <row r="278" ht="13.6" customHeight="1" x14ac:dyDescent="0.35"/>
    <row r="279" ht="13.6" customHeight="1" x14ac:dyDescent="0.35"/>
    <row r="280" ht="13.6" customHeight="1" x14ac:dyDescent="0.35"/>
    <row r="281" ht="13.6" customHeight="1" x14ac:dyDescent="0.35"/>
    <row r="282" ht="13.6" customHeight="1" x14ac:dyDescent="0.35"/>
    <row r="283" ht="13.6" customHeight="1" x14ac:dyDescent="0.35"/>
    <row r="284" ht="13.6" customHeight="1" x14ac:dyDescent="0.35"/>
    <row r="285" ht="13.6" customHeight="1" x14ac:dyDescent="0.35"/>
    <row r="286" ht="13.6" customHeight="1" x14ac:dyDescent="0.35"/>
    <row r="287" ht="13.6" customHeight="1" x14ac:dyDescent="0.35"/>
    <row r="288" ht="13.6" customHeight="1" x14ac:dyDescent="0.35"/>
    <row r="289" ht="13.6" customHeight="1" x14ac:dyDescent="0.35"/>
    <row r="290" ht="13.6" customHeight="1" x14ac:dyDescent="0.35"/>
    <row r="291" ht="13.6" customHeight="1" x14ac:dyDescent="0.35"/>
    <row r="292" ht="13.6" customHeight="1" x14ac:dyDescent="0.35"/>
    <row r="293" ht="13.6" customHeight="1" x14ac:dyDescent="0.35"/>
    <row r="294" ht="13.6" customHeight="1" x14ac:dyDescent="0.35"/>
    <row r="295" ht="13.6" customHeight="1" x14ac:dyDescent="0.35"/>
    <row r="296" ht="13.6" customHeight="1" x14ac:dyDescent="0.35"/>
    <row r="297" ht="13.6" customHeight="1" x14ac:dyDescent="0.35"/>
    <row r="298" ht="13.6" customHeight="1" x14ac:dyDescent="0.35"/>
    <row r="299" ht="13.6" customHeight="1" x14ac:dyDescent="0.35"/>
    <row r="300" ht="13.6" customHeight="1" x14ac:dyDescent="0.35"/>
    <row r="301" ht="13.6" customHeight="1" x14ac:dyDescent="0.35"/>
    <row r="302" ht="13.6" customHeight="1" x14ac:dyDescent="0.35"/>
    <row r="303" ht="13.6" customHeight="1" x14ac:dyDescent="0.35"/>
    <row r="304" ht="13.6" customHeight="1" x14ac:dyDescent="0.35"/>
    <row r="305" ht="13.6" customHeight="1" x14ac:dyDescent="0.35"/>
    <row r="306" ht="13.6" customHeight="1" x14ac:dyDescent="0.35"/>
    <row r="307" ht="13.6" customHeight="1" x14ac:dyDescent="0.35"/>
    <row r="308" ht="13.6" customHeight="1" x14ac:dyDescent="0.35"/>
    <row r="309" ht="13.6" customHeight="1" x14ac:dyDescent="0.35"/>
    <row r="310" ht="13.6" customHeight="1" x14ac:dyDescent="0.35"/>
    <row r="311" ht="13.6" customHeight="1" x14ac:dyDescent="0.35"/>
    <row r="312" ht="13.6" customHeight="1" x14ac:dyDescent="0.35"/>
    <row r="313" ht="13.6" customHeight="1" x14ac:dyDescent="0.35"/>
    <row r="314" ht="13.6" customHeight="1" x14ac:dyDescent="0.35"/>
    <row r="315" ht="13.6" customHeight="1" x14ac:dyDescent="0.35"/>
    <row r="316" ht="13.6" customHeight="1" x14ac:dyDescent="0.35"/>
    <row r="317" ht="13.6" customHeight="1" x14ac:dyDescent="0.35"/>
    <row r="318" ht="13.6" customHeight="1" x14ac:dyDescent="0.35"/>
    <row r="319" ht="13.6" customHeight="1" x14ac:dyDescent="0.35"/>
    <row r="320" ht="13.6" customHeight="1" x14ac:dyDescent="0.35"/>
    <row r="321" ht="13.6" customHeight="1" x14ac:dyDescent="0.35"/>
    <row r="322" ht="13.6" customHeight="1" x14ac:dyDescent="0.35"/>
    <row r="323" ht="13.6" customHeight="1" x14ac:dyDescent="0.35"/>
    <row r="324" ht="13.6" customHeight="1" x14ac:dyDescent="0.35"/>
    <row r="325" ht="13.6" customHeight="1" x14ac:dyDescent="0.35"/>
    <row r="326" ht="13.6" customHeight="1" x14ac:dyDescent="0.35"/>
    <row r="327" ht="13.6" customHeight="1" x14ac:dyDescent="0.35"/>
    <row r="328" ht="13.6" customHeight="1" x14ac:dyDescent="0.35"/>
    <row r="329" ht="13.6" customHeight="1" x14ac:dyDescent="0.35"/>
    <row r="330" ht="13.6" customHeight="1" x14ac:dyDescent="0.35"/>
    <row r="331" ht="13.6" customHeight="1" x14ac:dyDescent="0.35"/>
    <row r="332" ht="13.6" customHeight="1" x14ac:dyDescent="0.35"/>
    <row r="333" ht="13.6" customHeight="1" x14ac:dyDescent="0.35"/>
    <row r="334" ht="13.6" customHeight="1" x14ac:dyDescent="0.35"/>
    <row r="335" ht="13.6" customHeight="1" x14ac:dyDescent="0.35"/>
    <row r="336" ht="13.6" customHeight="1" x14ac:dyDescent="0.35"/>
    <row r="337" ht="13.6" customHeight="1" x14ac:dyDescent="0.35"/>
    <row r="338" ht="13.6" customHeight="1" x14ac:dyDescent="0.35"/>
    <row r="339" ht="13.6" customHeight="1" x14ac:dyDescent="0.35"/>
    <row r="340" ht="13.6" customHeight="1" x14ac:dyDescent="0.35"/>
    <row r="341" ht="13.6" customHeight="1" x14ac:dyDescent="0.35"/>
    <row r="342" ht="13.6" customHeight="1" x14ac:dyDescent="0.35"/>
    <row r="343" ht="13.6" customHeight="1" x14ac:dyDescent="0.35"/>
    <row r="344" ht="13.6" customHeight="1" x14ac:dyDescent="0.35"/>
    <row r="345" ht="13.6" customHeight="1" x14ac:dyDescent="0.35"/>
    <row r="346" ht="13.6" customHeight="1" x14ac:dyDescent="0.35"/>
    <row r="347" ht="13.6" customHeight="1" x14ac:dyDescent="0.35"/>
    <row r="348" ht="13.6" customHeight="1" x14ac:dyDescent="0.35"/>
    <row r="349" ht="13.6" customHeight="1" x14ac:dyDescent="0.35"/>
    <row r="350" ht="13.6" customHeight="1" x14ac:dyDescent="0.35"/>
    <row r="351" ht="13.6" customHeight="1" x14ac:dyDescent="0.35"/>
    <row r="352" ht="13.6" customHeight="1" x14ac:dyDescent="0.35"/>
    <row r="353" ht="13.6" customHeight="1" x14ac:dyDescent="0.35"/>
    <row r="354" ht="13.6" customHeight="1" x14ac:dyDescent="0.35"/>
    <row r="355" ht="13.6" customHeight="1" x14ac:dyDescent="0.35"/>
    <row r="356" ht="13.6" customHeight="1" x14ac:dyDescent="0.35"/>
    <row r="357" ht="13.6" customHeight="1" x14ac:dyDescent="0.35"/>
    <row r="358" ht="13.6" customHeight="1" x14ac:dyDescent="0.35"/>
    <row r="359" ht="13.6" customHeight="1" x14ac:dyDescent="0.35"/>
    <row r="360" ht="13.6" customHeight="1" x14ac:dyDescent="0.35"/>
    <row r="361" ht="13.6" customHeight="1" x14ac:dyDescent="0.35"/>
    <row r="362" ht="13.6" customHeight="1" x14ac:dyDescent="0.35"/>
    <row r="363" ht="13.6" customHeight="1" x14ac:dyDescent="0.35"/>
    <row r="364" ht="13.6" customHeight="1" x14ac:dyDescent="0.35"/>
    <row r="365" ht="13.6" customHeight="1" x14ac:dyDescent="0.35"/>
    <row r="366" ht="13.6" customHeight="1" x14ac:dyDescent="0.35"/>
    <row r="367" ht="13.6" customHeight="1" x14ac:dyDescent="0.35"/>
    <row r="368" ht="13.6" customHeight="1" x14ac:dyDescent="0.35"/>
    <row r="369" ht="13.6" customHeight="1" x14ac:dyDescent="0.35"/>
    <row r="370" ht="13.6" customHeight="1" x14ac:dyDescent="0.35"/>
    <row r="371" ht="13.6" customHeight="1" x14ac:dyDescent="0.35"/>
    <row r="372" ht="13.6" customHeight="1" x14ac:dyDescent="0.35"/>
    <row r="373" ht="13.6" customHeight="1" x14ac:dyDescent="0.35"/>
    <row r="374" ht="13.6" customHeight="1" x14ac:dyDescent="0.35"/>
    <row r="375" ht="13.6" customHeight="1" x14ac:dyDescent="0.35"/>
    <row r="376" ht="13.6" customHeight="1" x14ac:dyDescent="0.35"/>
    <row r="377" ht="13.6" customHeight="1" x14ac:dyDescent="0.35"/>
    <row r="378" ht="13.6" customHeight="1" x14ac:dyDescent="0.35"/>
    <row r="379" ht="13.6" customHeight="1" x14ac:dyDescent="0.35"/>
    <row r="380" ht="13.6" customHeight="1" x14ac:dyDescent="0.35"/>
    <row r="381" ht="13.6" customHeight="1" x14ac:dyDescent="0.35"/>
    <row r="382" ht="13.6" customHeight="1" x14ac:dyDescent="0.35"/>
    <row r="383" ht="13.6" customHeight="1" x14ac:dyDescent="0.35"/>
    <row r="384" ht="13.6" customHeight="1" x14ac:dyDescent="0.35"/>
    <row r="385" ht="13.6" customHeight="1" x14ac:dyDescent="0.35"/>
    <row r="386" ht="13.6" customHeight="1" x14ac:dyDescent="0.35"/>
    <row r="387" ht="13.6" customHeight="1" x14ac:dyDescent="0.35"/>
    <row r="388" ht="13.6" customHeight="1" x14ac:dyDescent="0.35"/>
    <row r="389" ht="13.6" customHeight="1" x14ac:dyDescent="0.35"/>
    <row r="390" ht="13.6" customHeight="1" x14ac:dyDescent="0.35"/>
    <row r="391" ht="13.6" customHeight="1" x14ac:dyDescent="0.35"/>
    <row r="392" ht="13.6" customHeight="1" x14ac:dyDescent="0.35"/>
    <row r="393" ht="13.6" customHeight="1" x14ac:dyDescent="0.35"/>
    <row r="394" ht="13.6" customHeight="1" x14ac:dyDescent="0.35"/>
    <row r="395" ht="13.6" customHeight="1" x14ac:dyDescent="0.35"/>
    <row r="396" ht="13.6" customHeight="1" x14ac:dyDescent="0.35"/>
    <row r="397" ht="13.6" customHeight="1" x14ac:dyDescent="0.35"/>
    <row r="398" ht="13.6" customHeight="1" x14ac:dyDescent="0.35"/>
    <row r="399" ht="13.6" customHeight="1" x14ac:dyDescent="0.35"/>
    <row r="400" ht="13.6" customHeight="1" x14ac:dyDescent="0.35"/>
    <row r="401" ht="13.6" customHeight="1" x14ac:dyDescent="0.35"/>
    <row r="402" ht="13.6" customHeight="1" x14ac:dyDescent="0.35"/>
    <row r="403" ht="13.6" customHeight="1" x14ac:dyDescent="0.35"/>
    <row r="404" ht="13.6" customHeight="1" x14ac:dyDescent="0.35"/>
    <row r="405" ht="13.6" customHeight="1" x14ac:dyDescent="0.35"/>
    <row r="406" ht="13.6" customHeight="1" x14ac:dyDescent="0.35"/>
    <row r="407" ht="13.6" customHeight="1" x14ac:dyDescent="0.35"/>
    <row r="408" ht="13.6" customHeight="1" x14ac:dyDescent="0.35"/>
    <row r="409" ht="13.6" customHeight="1" x14ac:dyDescent="0.35"/>
    <row r="410" ht="13.6" customHeight="1" x14ac:dyDescent="0.35"/>
    <row r="411" ht="13.6" customHeight="1" x14ac:dyDescent="0.35"/>
    <row r="412" ht="13.6" customHeight="1" x14ac:dyDescent="0.35"/>
    <row r="413" ht="13.6" customHeight="1" x14ac:dyDescent="0.35"/>
    <row r="414" ht="13.6" customHeight="1" x14ac:dyDescent="0.35"/>
    <row r="415" ht="13.6" customHeight="1" x14ac:dyDescent="0.35"/>
    <row r="416" ht="13.6" customHeight="1" x14ac:dyDescent="0.35"/>
    <row r="417" ht="13.6" customHeight="1" x14ac:dyDescent="0.35"/>
    <row r="418" ht="13.6" customHeight="1" x14ac:dyDescent="0.35"/>
    <row r="419" ht="13.6" customHeight="1" x14ac:dyDescent="0.35"/>
    <row r="420" ht="13.6" customHeight="1" x14ac:dyDescent="0.35"/>
    <row r="421" ht="13.6" customHeight="1" x14ac:dyDescent="0.35"/>
    <row r="422" ht="13.6" customHeight="1" x14ac:dyDescent="0.35"/>
    <row r="423" ht="13.6" customHeight="1" x14ac:dyDescent="0.35"/>
    <row r="424" ht="13.6" customHeight="1" x14ac:dyDescent="0.35"/>
    <row r="425" ht="13.6" customHeight="1" x14ac:dyDescent="0.35"/>
    <row r="426" ht="13.6" customHeight="1" x14ac:dyDescent="0.35"/>
    <row r="427" ht="13.6" customHeight="1" x14ac:dyDescent="0.35"/>
    <row r="428" ht="13.6" customHeight="1" x14ac:dyDescent="0.35"/>
    <row r="429" ht="13.6" customHeight="1" x14ac:dyDescent="0.35"/>
    <row r="430" ht="13.6" customHeight="1" x14ac:dyDescent="0.35"/>
    <row r="431" ht="13.6" customHeight="1" x14ac:dyDescent="0.35"/>
    <row r="432" ht="13.6" customHeight="1" x14ac:dyDescent="0.35"/>
    <row r="433" ht="13.6" customHeight="1" x14ac:dyDescent="0.35"/>
    <row r="434" ht="13.6" customHeight="1" x14ac:dyDescent="0.35"/>
    <row r="435" ht="13.6" customHeight="1" x14ac:dyDescent="0.35"/>
    <row r="436" ht="13.6" customHeight="1" x14ac:dyDescent="0.35"/>
    <row r="437" ht="13.6" customHeight="1" x14ac:dyDescent="0.35"/>
    <row r="438" ht="13.6" customHeight="1" x14ac:dyDescent="0.35"/>
    <row r="439" ht="13.6" customHeight="1" x14ac:dyDescent="0.35"/>
    <row r="440" ht="13.6" customHeight="1" x14ac:dyDescent="0.35"/>
    <row r="441" ht="13.6" customHeight="1" x14ac:dyDescent="0.35"/>
    <row r="442" ht="13.6" customHeight="1" x14ac:dyDescent="0.35"/>
    <row r="443" ht="13.6" customHeight="1" x14ac:dyDescent="0.35"/>
    <row r="444" ht="13.6" customHeight="1" x14ac:dyDescent="0.35"/>
    <row r="445" ht="13.6" customHeight="1" x14ac:dyDescent="0.35"/>
    <row r="446" ht="13.6" customHeight="1" x14ac:dyDescent="0.35"/>
    <row r="447" ht="13.6" customHeight="1" x14ac:dyDescent="0.35"/>
    <row r="448" ht="13.6" customHeight="1" x14ac:dyDescent="0.35"/>
    <row r="449" ht="13.6" customHeight="1" x14ac:dyDescent="0.35"/>
    <row r="450" ht="13.6" customHeight="1" x14ac:dyDescent="0.35"/>
    <row r="451" ht="13.6" customHeight="1" x14ac:dyDescent="0.35"/>
    <row r="452" ht="13.6" customHeight="1" x14ac:dyDescent="0.35"/>
    <row r="453" ht="13.6" customHeight="1" x14ac:dyDescent="0.35"/>
    <row r="454" ht="13.6" customHeight="1" x14ac:dyDescent="0.35"/>
    <row r="455" ht="13.6" customHeight="1" x14ac:dyDescent="0.35"/>
    <row r="456" ht="13.6" customHeight="1" x14ac:dyDescent="0.35"/>
    <row r="457" ht="13.6" customHeight="1" x14ac:dyDescent="0.35"/>
    <row r="458" ht="13.6" customHeight="1" x14ac:dyDescent="0.35"/>
    <row r="459" ht="13.6" customHeight="1" x14ac:dyDescent="0.35"/>
    <row r="460" ht="13.6" customHeight="1" x14ac:dyDescent="0.35"/>
    <row r="461" ht="13.6" customHeight="1" x14ac:dyDescent="0.35"/>
    <row r="462" ht="13.6" customHeight="1" x14ac:dyDescent="0.35"/>
    <row r="463" ht="13.6" customHeight="1" x14ac:dyDescent="0.35"/>
    <row r="464" ht="13.6" customHeight="1" x14ac:dyDescent="0.35"/>
    <row r="465" ht="13.6" customHeight="1" x14ac:dyDescent="0.35"/>
    <row r="466" ht="13.6" customHeight="1" x14ac:dyDescent="0.35"/>
    <row r="467" ht="13.6" customHeight="1" x14ac:dyDescent="0.35"/>
    <row r="468" ht="13.6" customHeight="1" x14ac:dyDescent="0.35"/>
    <row r="469" ht="13.6" customHeight="1" x14ac:dyDescent="0.35"/>
    <row r="470" ht="13.6" customHeight="1" x14ac:dyDescent="0.35"/>
    <row r="471" ht="13.6" customHeight="1" x14ac:dyDescent="0.35"/>
    <row r="472" ht="13.6" customHeight="1" x14ac:dyDescent="0.35"/>
    <row r="473" ht="13.6" customHeight="1" x14ac:dyDescent="0.35"/>
    <row r="474" ht="13.6" customHeight="1" x14ac:dyDescent="0.35"/>
    <row r="475" ht="13.6" customHeight="1" x14ac:dyDescent="0.35"/>
    <row r="476" ht="13.6" customHeight="1" x14ac:dyDescent="0.35"/>
    <row r="477" ht="13.6" customHeight="1" x14ac:dyDescent="0.35"/>
    <row r="478" ht="13.6" customHeight="1" x14ac:dyDescent="0.35"/>
    <row r="479" ht="13.6" customHeight="1" x14ac:dyDescent="0.35"/>
    <row r="480" ht="13.6" customHeight="1" x14ac:dyDescent="0.35"/>
    <row r="481" ht="13.6" customHeight="1" x14ac:dyDescent="0.35"/>
    <row r="482" ht="13.6" customHeight="1" x14ac:dyDescent="0.35"/>
    <row r="483" ht="13.6" customHeight="1" x14ac:dyDescent="0.35"/>
    <row r="484" ht="13.6" customHeight="1" x14ac:dyDescent="0.35"/>
    <row r="485" ht="13.6" customHeight="1" x14ac:dyDescent="0.35"/>
    <row r="486" ht="13.6" customHeight="1" x14ac:dyDescent="0.35"/>
    <row r="487" ht="13.6" customHeight="1" x14ac:dyDescent="0.35"/>
    <row r="488" ht="13.6" customHeight="1" x14ac:dyDescent="0.35"/>
    <row r="489" ht="13.6" customHeight="1" x14ac:dyDescent="0.35"/>
    <row r="490" ht="13.6" customHeight="1" x14ac:dyDescent="0.35"/>
    <row r="491" ht="13.6" customHeight="1" x14ac:dyDescent="0.35"/>
    <row r="492" ht="13.6" customHeight="1" x14ac:dyDescent="0.35"/>
    <row r="493" ht="13.6" customHeight="1" x14ac:dyDescent="0.35"/>
    <row r="494" ht="13.6" customHeight="1" x14ac:dyDescent="0.35"/>
    <row r="495" ht="13.6" customHeight="1" x14ac:dyDescent="0.35"/>
    <row r="496" ht="13.6" customHeight="1" x14ac:dyDescent="0.35"/>
    <row r="497" ht="13.6" customHeight="1" x14ac:dyDescent="0.35"/>
    <row r="498" ht="13.6" customHeight="1" x14ac:dyDescent="0.35"/>
    <row r="499" ht="13.6" customHeight="1" x14ac:dyDescent="0.35"/>
    <row r="500" ht="13.6" customHeight="1" x14ac:dyDescent="0.35"/>
    <row r="501" ht="13.6" customHeight="1" x14ac:dyDescent="0.35"/>
    <row r="502" ht="13.6" customHeight="1" x14ac:dyDescent="0.35"/>
    <row r="503" ht="13.6" customHeight="1" x14ac:dyDescent="0.35"/>
    <row r="504" ht="13.6" customHeight="1" x14ac:dyDescent="0.35"/>
    <row r="505" ht="13.6" customHeight="1" x14ac:dyDescent="0.35"/>
    <row r="506" ht="13.6" customHeight="1" x14ac:dyDescent="0.35"/>
    <row r="507" ht="13.6" customHeight="1" x14ac:dyDescent="0.35"/>
    <row r="508" ht="13.6" customHeight="1" x14ac:dyDescent="0.35"/>
    <row r="509" ht="13.6" customHeight="1" x14ac:dyDescent="0.35"/>
    <row r="510" ht="13.6" customHeight="1" x14ac:dyDescent="0.35"/>
    <row r="511" ht="13.6" customHeight="1" x14ac:dyDescent="0.35"/>
    <row r="512" ht="13.6" customHeight="1" x14ac:dyDescent="0.35"/>
    <row r="513" ht="13.6" customHeight="1" x14ac:dyDescent="0.35"/>
    <row r="514" ht="13.6" customHeight="1" x14ac:dyDescent="0.35"/>
    <row r="515" ht="13.6" customHeight="1" x14ac:dyDescent="0.35"/>
    <row r="516" ht="13.6" customHeight="1" x14ac:dyDescent="0.35"/>
    <row r="517" ht="13.6" customHeight="1" x14ac:dyDescent="0.35"/>
    <row r="518" ht="13.6" customHeight="1" x14ac:dyDescent="0.35"/>
    <row r="519" ht="13.6" customHeight="1" x14ac:dyDescent="0.35"/>
    <row r="520" ht="13.6" customHeight="1" x14ac:dyDescent="0.35"/>
    <row r="521" ht="13.6" customHeight="1" x14ac:dyDescent="0.35"/>
    <row r="522" ht="13.6" customHeight="1" x14ac:dyDescent="0.35"/>
    <row r="523" ht="13.6" customHeight="1" x14ac:dyDescent="0.35"/>
    <row r="524" ht="13.6" customHeight="1" x14ac:dyDescent="0.35"/>
    <row r="525" ht="13.6" customHeight="1" x14ac:dyDescent="0.35"/>
    <row r="526" ht="13.6" customHeight="1" x14ac:dyDescent="0.35"/>
    <row r="527" ht="13.6" customHeight="1" x14ac:dyDescent="0.35"/>
    <row r="528" ht="13.6" customHeight="1" x14ac:dyDescent="0.35"/>
    <row r="529" ht="13.6" customHeight="1" x14ac:dyDescent="0.35"/>
    <row r="530" ht="13.6" customHeight="1" x14ac:dyDescent="0.35"/>
    <row r="531" ht="13.6" customHeight="1" x14ac:dyDescent="0.35"/>
    <row r="532" ht="13.6" customHeight="1" x14ac:dyDescent="0.35"/>
    <row r="533" ht="13.6" customHeight="1" x14ac:dyDescent="0.35"/>
    <row r="534" ht="13.6" customHeight="1" x14ac:dyDescent="0.35"/>
    <row r="535" ht="13.6" customHeight="1" x14ac:dyDescent="0.35"/>
    <row r="536" ht="13.6" customHeight="1" x14ac:dyDescent="0.35"/>
    <row r="537" ht="13.6" customHeight="1" x14ac:dyDescent="0.35"/>
    <row r="538" ht="13.6" customHeight="1" x14ac:dyDescent="0.35"/>
    <row r="539" ht="13.6" customHeight="1" x14ac:dyDescent="0.35"/>
    <row r="540" ht="13.6" customHeight="1" x14ac:dyDescent="0.35"/>
    <row r="541" ht="13.6" customHeight="1" x14ac:dyDescent="0.35"/>
    <row r="542" ht="13.6" customHeight="1" x14ac:dyDescent="0.35"/>
    <row r="543" ht="13.6" customHeight="1" x14ac:dyDescent="0.35"/>
    <row r="544" ht="13.6" customHeight="1" x14ac:dyDescent="0.35"/>
    <row r="545" ht="13.6" customHeight="1" x14ac:dyDescent="0.35"/>
    <row r="546" ht="13.6" customHeight="1" x14ac:dyDescent="0.35"/>
    <row r="547" ht="13.6" customHeight="1" x14ac:dyDescent="0.35"/>
    <row r="548" ht="13.6" customHeight="1" x14ac:dyDescent="0.35"/>
    <row r="549" ht="13.6" customHeight="1" x14ac:dyDescent="0.35"/>
    <row r="550" ht="13.6" customHeight="1" x14ac:dyDescent="0.35"/>
    <row r="551" ht="13.6" customHeight="1" x14ac:dyDescent="0.35"/>
    <row r="552" ht="13.6" customHeight="1" x14ac:dyDescent="0.35"/>
    <row r="553" ht="13.6" customHeight="1" x14ac:dyDescent="0.35"/>
    <row r="554" ht="13.6" customHeight="1" x14ac:dyDescent="0.35"/>
    <row r="555" ht="13.6" customHeight="1" x14ac:dyDescent="0.35"/>
    <row r="556" ht="13.6" customHeight="1" x14ac:dyDescent="0.35"/>
    <row r="557" ht="13.6" customHeight="1" x14ac:dyDescent="0.35"/>
    <row r="558" ht="13.6" customHeight="1" x14ac:dyDescent="0.35"/>
    <row r="559" ht="13.6" customHeight="1" x14ac:dyDescent="0.35"/>
    <row r="560" ht="13.6" customHeight="1" x14ac:dyDescent="0.35"/>
    <row r="561" ht="13.6" customHeight="1" x14ac:dyDescent="0.35"/>
    <row r="562" ht="13.6" customHeight="1" x14ac:dyDescent="0.35"/>
    <row r="563" ht="13.6" customHeight="1" x14ac:dyDescent="0.35"/>
    <row r="564" ht="13.6" customHeight="1" x14ac:dyDescent="0.35"/>
    <row r="565" ht="13.6" customHeight="1" x14ac:dyDescent="0.35"/>
    <row r="566" ht="13.6" customHeight="1" x14ac:dyDescent="0.35"/>
    <row r="567" ht="13.6" customHeight="1" x14ac:dyDescent="0.35"/>
    <row r="568" ht="13.6" customHeight="1" x14ac:dyDescent="0.35"/>
    <row r="569" ht="13.6" customHeight="1" x14ac:dyDescent="0.35"/>
    <row r="570" ht="13.6" customHeight="1" x14ac:dyDescent="0.35"/>
    <row r="571" ht="13.6" customHeight="1" x14ac:dyDescent="0.35"/>
    <row r="572" ht="13.6" customHeight="1" x14ac:dyDescent="0.35"/>
    <row r="573" ht="13.6" customHeight="1" x14ac:dyDescent="0.35"/>
    <row r="574" ht="13.6" customHeight="1" x14ac:dyDescent="0.35"/>
    <row r="575" ht="13.6" customHeight="1" x14ac:dyDescent="0.35"/>
    <row r="576" ht="13.6" customHeight="1" x14ac:dyDescent="0.35"/>
    <row r="577" ht="13.6" customHeight="1" x14ac:dyDescent="0.35"/>
    <row r="578" ht="13.6" customHeight="1" x14ac:dyDescent="0.35"/>
    <row r="579" ht="13.6" customHeight="1" x14ac:dyDescent="0.35"/>
    <row r="580" ht="13.6" customHeight="1" x14ac:dyDescent="0.35"/>
    <row r="581" ht="13.6" customHeight="1" x14ac:dyDescent="0.35"/>
    <row r="582" ht="13.6" customHeight="1" x14ac:dyDescent="0.35"/>
    <row r="583" ht="13.6" customHeight="1" x14ac:dyDescent="0.35"/>
    <row r="584" ht="13.6" customHeight="1" x14ac:dyDescent="0.35"/>
    <row r="585" ht="13.6" customHeight="1" x14ac:dyDescent="0.35"/>
    <row r="586" ht="13.6" customHeight="1" x14ac:dyDescent="0.35"/>
    <row r="587" ht="13.6" customHeight="1" x14ac:dyDescent="0.35"/>
    <row r="588" ht="13.6" customHeight="1" x14ac:dyDescent="0.35"/>
    <row r="589" ht="13.6" customHeight="1" x14ac:dyDescent="0.35"/>
    <row r="590" ht="13.6" customHeight="1" x14ac:dyDescent="0.35"/>
    <row r="591" ht="13.6" customHeight="1" x14ac:dyDescent="0.35"/>
    <row r="592" ht="13.6" customHeight="1" x14ac:dyDescent="0.35"/>
    <row r="593" ht="13.6" customHeight="1" x14ac:dyDescent="0.35"/>
    <row r="594" ht="13.6" customHeight="1" x14ac:dyDescent="0.35"/>
    <row r="595" ht="13.6" customHeight="1" x14ac:dyDescent="0.35"/>
    <row r="596" ht="13.6" customHeight="1" x14ac:dyDescent="0.35"/>
    <row r="597" ht="13.6" customHeight="1" x14ac:dyDescent="0.35"/>
    <row r="598" ht="13.6" customHeight="1" x14ac:dyDescent="0.35"/>
    <row r="599" ht="13.6" customHeight="1" x14ac:dyDescent="0.35"/>
    <row r="600" ht="13.6" customHeight="1" x14ac:dyDescent="0.35"/>
    <row r="601" ht="13.6" customHeight="1" x14ac:dyDescent="0.35"/>
    <row r="602" ht="13.6" customHeight="1" x14ac:dyDescent="0.35"/>
    <row r="603" ht="13.6" customHeight="1" x14ac:dyDescent="0.35"/>
    <row r="604" ht="13.6" customHeight="1" x14ac:dyDescent="0.35"/>
    <row r="605" ht="13.6" customHeight="1" x14ac:dyDescent="0.35"/>
    <row r="606" ht="13.6" customHeight="1" x14ac:dyDescent="0.35"/>
    <row r="607" ht="13.6" customHeight="1" x14ac:dyDescent="0.35"/>
    <row r="608" ht="13.6" customHeight="1" x14ac:dyDescent="0.35"/>
    <row r="609" ht="13.6" customHeight="1" x14ac:dyDescent="0.35"/>
    <row r="610" ht="13.6" customHeight="1" x14ac:dyDescent="0.35"/>
    <row r="611" ht="13.6" customHeight="1" x14ac:dyDescent="0.35"/>
    <row r="612" ht="13.6" customHeight="1" x14ac:dyDescent="0.35"/>
    <row r="613" ht="13.6" customHeight="1" x14ac:dyDescent="0.35"/>
    <row r="614" ht="13.6" customHeight="1" x14ac:dyDescent="0.35"/>
    <row r="615" ht="13.6" customHeight="1" x14ac:dyDescent="0.35"/>
    <row r="616" ht="13.6" customHeight="1" x14ac:dyDescent="0.35"/>
    <row r="617" ht="13.6" customHeight="1" x14ac:dyDescent="0.35"/>
    <row r="618" ht="13.6" customHeight="1" x14ac:dyDescent="0.35"/>
    <row r="619" ht="13.6" customHeight="1" x14ac:dyDescent="0.35"/>
    <row r="620" ht="13.6" customHeight="1" x14ac:dyDescent="0.35"/>
    <row r="621" ht="13.6" customHeight="1" x14ac:dyDescent="0.35"/>
    <row r="622" ht="13.6" customHeight="1" x14ac:dyDescent="0.35"/>
    <row r="623" ht="13.6" customHeight="1" x14ac:dyDescent="0.35"/>
    <row r="624" ht="13.6" customHeight="1" x14ac:dyDescent="0.35"/>
    <row r="625" ht="13.6" customHeight="1" x14ac:dyDescent="0.35"/>
    <row r="626" ht="13.6" customHeight="1" x14ac:dyDescent="0.35"/>
    <row r="627" ht="13.6" customHeight="1" x14ac:dyDescent="0.35"/>
    <row r="628" ht="13.6" customHeight="1" x14ac:dyDescent="0.35"/>
    <row r="629" ht="13.6" customHeight="1" x14ac:dyDescent="0.35"/>
    <row r="630" ht="13.6" customHeight="1" x14ac:dyDescent="0.35"/>
    <row r="631" ht="13.6" customHeight="1" x14ac:dyDescent="0.35"/>
    <row r="632" ht="13.6" customHeight="1" x14ac:dyDescent="0.35"/>
    <row r="633" ht="13.6" customHeight="1" x14ac:dyDescent="0.35"/>
    <row r="634" ht="13.6" customHeight="1" x14ac:dyDescent="0.35"/>
    <row r="635" ht="13.6" customHeight="1" x14ac:dyDescent="0.35"/>
    <row r="636" ht="13.6" customHeight="1" x14ac:dyDescent="0.35"/>
    <row r="637" ht="13.6" customHeight="1" x14ac:dyDescent="0.35"/>
    <row r="638" ht="13.6" customHeight="1" x14ac:dyDescent="0.35"/>
    <row r="639" ht="13.6" customHeight="1" x14ac:dyDescent="0.35"/>
    <row r="640" ht="13.6" customHeight="1" x14ac:dyDescent="0.35"/>
    <row r="641" ht="13.6" customHeight="1" x14ac:dyDescent="0.35"/>
    <row r="642" ht="13.6" customHeight="1" x14ac:dyDescent="0.35"/>
    <row r="643" ht="13.6" customHeight="1" x14ac:dyDescent="0.35"/>
    <row r="644" ht="13.6" customHeight="1" x14ac:dyDescent="0.35"/>
    <row r="645" ht="13.6" customHeight="1" x14ac:dyDescent="0.35"/>
    <row r="646" ht="13.6" customHeight="1" x14ac:dyDescent="0.35"/>
    <row r="647" ht="13.6" customHeight="1" x14ac:dyDescent="0.35"/>
    <row r="648" ht="13.6" customHeight="1" x14ac:dyDescent="0.35"/>
    <row r="649" ht="13.6" customHeight="1" x14ac:dyDescent="0.35"/>
    <row r="650" ht="13.6" customHeight="1" x14ac:dyDescent="0.35"/>
    <row r="651" ht="13.6" customHeight="1" x14ac:dyDescent="0.35"/>
    <row r="652" ht="13.6" customHeight="1" x14ac:dyDescent="0.35"/>
    <row r="653" ht="13.6" customHeight="1" x14ac:dyDescent="0.35"/>
    <row r="654" ht="13.6" customHeight="1" x14ac:dyDescent="0.35"/>
    <row r="655" ht="13.6" customHeight="1" x14ac:dyDescent="0.35"/>
    <row r="656" ht="13.6" customHeight="1" x14ac:dyDescent="0.35"/>
    <row r="657" ht="13.6" customHeight="1" x14ac:dyDescent="0.35"/>
    <row r="658" ht="13.6" customHeight="1" x14ac:dyDescent="0.35"/>
    <row r="659" ht="13.6" customHeight="1" x14ac:dyDescent="0.35"/>
    <row r="660" ht="13.6" customHeight="1" x14ac:dyDescent="0.35"/>
    <row r="661" ht="13.6" customHeight="1" x14ac:dyDescent="0.35"/>
    <row r="662" ht="13.6" customHeight="1" x14ac:dyDescent="0.35"/>
    <row r="663" ht="13.6" customHeight="1" x14ac:dyDescent="0.35"/>
    <row r="664" ht="13.6" customHeight="1" x14ac:dyDescent="0.35"/>
    <row r="665" ht="13.6" customHeight="1" x14ac:dyDescent="0.35"/>
    <row r="666" ht="13.6" customHeight="1" x14ac:dyDescent="0.35"/>
    <row r="667" ht="13.6" customHeight="1" x14ac:dyDescent="0.35"/>
    <row r="668" ht="13.6" customHeight="1" x14ac:dyDescent="0.35"/>
    <row r="669" ht="13.6" customHeight="1" x14ac:dyDescent="0.35"/>
    <row r="670" ht="13.6" customHeight="1" x14ac:dyDescent="0.35"/>
    <row r="671" ht="13.6" customHeight="1" x14ac:dyDescent="0.35"/>
    <row r="672" ht="13.6" customHeight="1" x14ac:dyDescent="0.35"/>
    <row r="673" ht="13.6" customHeight="1" x14ac:dyDescent="0.35"/>
    <row r="674" ht="13.6" customHeight="1" x14ac:dyDescent="0.35"/>
    <row r="675" ht="13.6" customHeight="1" x14ac:dyDescent="0.35"/>
    <row r="676" ht="13.6" customHeight="1" x14ac:dyDescent="0.35"/>
    <row r="677" ht="13.6" customHeight="1" x14ac:dyDescent="0.35"/>
    <row r="678" ht="13.6" customHeight="1" x14ac:dyDescent="0.35"/>
    <row r="679" ht="13.6" customHeight="1" x14ac:dyDescent="0.35"/>
    <row r="680" ht="13.6" customHeight="1" x14ac:dyDescent="0.35"/>
    <row r="681" ht="13.6" customHeight="1" x14ac:dyDescent="0.35"/>
    <row r="682" ht="13.6" customHeight="1" x14ac:dyDescent="0.35"/>
    <row r="683" ht="13.6" customHeight="1" x14ac:dyDescent="0.35"/>
    <row r="684" ht="13.6" customHeight="1" x14ac:dyDescent="0.35"/>
    <row r="685" ht="13.6" customHeight="1" x14ac:dyDescent="0.35"/>
    <row r="686" ht="13.6" customHeight="1" x14ac:dyDescent="0.35"/>
    <row r="687" ht="13.6" customHeight="1" x14ac:dyDescent="0.35"/>
    <row r="688" ht="13.6" customHeight="1" x14ac:dyDescent="0.35"/>
    <row r="689" ht="13.6" customHeight="1" x14ac:dyDescent="0.35"/>
    <row r="690" ht="13.6" customHeight="1" x14ac:dyDescent="0.35"/>
    <row r="691" ht="13.6" customHeight="1" x14ac:dyDescent="0.35"/>
    <row r="692" ht="13.6" customHeight="1" x14ac:dyDescent="0.35"/>
    <row r="693" ht="13.6" customHeight="1" x14ac:dyDescent="0.35"/>
    <row r="694" ht="13.6" customHeight="1" x14ac:dyDescent="0.35"/>
    <row r="695" ht="13.6" customHeight="1" x14ac:dyDescent="0.35"/>
    <row r="696" ht="13.6" customHeight="1" x14ac:dyDescent="0.35"/>
    <row r="697" ht="13.6" customHeight="1" x14ac:dyDescent="0.35"/>
    <row r="698" ht="13.6" customHeight="1" x14ac:dyDescent="0.35"/>
    <row r="699" ht="13.6" customHeight="1" x14ac:dyDescent="0.35"/>
    <row r="700" ht="13.6" customHeight="1" x14ac:dyDescent="0.35"/>
    <row r="701" ht="13.6" customHeight="1" x14ac:dyDescent="0.35"/>
    <row r="702" ht="13.6" customHeight="1" x14ac:dyDescent="0.35"/>
    <row r="703" ht="13.6" customHeight="1" x14ac:dyDescent="0.35"/>
    <row r="704" ht="13.6" customHeight="1" x14ac:dyDescent="0.35"/>
    <row r="705" ht="13.6" customHeight="1" x14ac:dyDescent="0.35"/>
    <row r="706" ht="13.6" customHeight="1" x14ac:dyDescent="0.35"/>
    <row r="707" ht="13.6" customHeight="1" x14ac:dyDescent="0.35"/>
    <row r="708" ht="13.6" customHeight="1" x14ac:dyDescent="0.35"/>
    <row r="709" ht="13.6" customHeight="1" x14ac:dyDescent="0.35"/>
    <row r="710" ht="13.6" customHeight="1" x14ac:dyDescent="0.35"/>
    <row r="711" ht="13.6" customHeight="1" x14ac:dyDescent="0.35"/>
    <row r="712" ht="13.6" customHeight="1" x14ac:dyDescent="0.35"/>
    <row r="713" ht="13.6" customHeight="1" x14ac:dyDescent="0.35"/>
    <row r="714" ht="13.6" customHeight="1" x14ac:dyDescent="0.35"/>
    <row r="715" ht="13.6" customHeight="1" x14ac:dyDescent="0.35"/>
    <row r="716" ht="13.6" customHeight="1" x14ac:dyDescent="0.35"/>
    <row r="717" ht="13.6" customHeight="1" x14ac:dyDescent="0.35"/>
    <row r="718" ht="13.6" customHeight="1" x14ac:dyDescent="0.35"/>
    <row r="719" ht="13.6" customHeight="1" x14ac:dyDescent="0.35"/>
    <row r="720" ht="13.6" customHeight="1" x14ac:dyDescent="0.35"/>
    <row r="721" ht="13.6" customHeight="1" x14ac:dyDescent="0.35"/>
    <row r="722" ht="13.6" customHeight="1" x14ac:dyDescent="0.35"/>
    <row r="723" ht="13.6" customHeight="1" x14ac:dyDescent="0.35"/>
    <row r="724" ht="13.6" customHeight="1" x14ac:dyDescent="0.35"/>
    <row r="725" ht="13.6" customHeight="1" x14ac:dyDescent="0.35"/>
    <row r="726" ht="13.6" customHeight="1" x14ac:dyDescent="0.35"/>
    <row r="727" ht="13.6" customHeight="1" x14ac:dyDescent="0.35"/>
    <row r="728" ht="13.6" customHeight="1" x14ac:dyDescent="0.35"/>
    <row r="729" ht="13.6" customHeight="1" x14ac:dyDescent="0.35"/>
    <row r="730" ht="13.6" customHeight="1" x14ac:dyDescent="0.35"/>
    <row r="731" ht="13.6" customHeight="1" x14ac:dyDescent="0.35"/>
    <row r="732" ht="13.6" customHeight="1" x14ac:dyDescent="0.35"/>
    <row r="733" ht="13.6" customHeight="1" x14ac:dyDescent="0.35"/>
    <row r="734" ht="13.6" customHeight="1" x14ac:dyDescent="0.35"/>
    <row r="735" ht="13.6" customHeight="1" x14ac:dyDescent="0.35"/>
    <row r="736" ht="13.6" customHeight="1" x14ac:dyDescent="0.35"/>
    <row r="737" ht="13.6" customHeight="1" x14ac:dyDescent="0.35"/>
    <row r="738" ht="13.6" customHeight="1" x14ac:dyDescent="0.35"/>
    <row r="739" ht="13.6" customHeight="1" x14ac:dyDescent="0.35"/>
    <row r="740" ht="13.6" customHeight="1" x14ac:dyDescent="0.35"/>
    <row r="741" ht="13.6" customHeight="1" x14ac:dyDescent="0.35"/>
    <row r="742" ht="13.6" customHeight="1" x14ac:dyDescent="0.35"/>
    <row r="743" ht="13.6" customHeight="1" x14ac:dyDescent="0.35"/>
    <row r="744" ht="13.6" customHeight="1" x14ac:dyDescent="0.35"/>
    <row r="745" ht="13.6" customHeight="1" x14ac:dyDescent="0.35"/>
    <row r="746" ht="13.6" customHeight="1" x14ac:dyDescent="0.35"/>
    <row r="747" ht="13.6" customHeight="1" x14ac:dyDescent="0.35"/>
    <row r="748" ht="13.6" customHeight="1" x14ac:dyDescent="0.35"/>
    <row r="749" ht="13.6" customHeight="1" x14ac:dyDescent="0.35"/>
    <row r="750" ht="13.6" customHeight="1" x14ac:dyDescent="0.35"/>
    <row r="751" ht="13.6" customHeight="1" x14ac:dyDescent="0.35"/>
    <row r="752" ht="13.6" customHeight="1" x14ac:dyDescent="0.35"/>
    <row r="753" ht="13.6" customHeight="1" x14ac:dyDescent="0.35"/>
    <row r="754" ht="13.6" customHeight="1" x14ac:dyDescent="0.35"/>
    <row r="755" ht="13.6" customHeight="1" x14ac:dyDescent="0.35"/>
    <row r="756" ht="13.6" customHeight="1" x14ac:dyDescent="0.35"/>
    <row r="757" ht="13.6" customHeight="1" x14ac:dyDescent="0.35"/>
    <row r="758" ht="13.6" customHeight="1" x14ac:dyDescent="0.35"/>
    <row r="759" ht="13.6" customHeight="1" x14ac:dyDescent="0.35"/>
    <row r="760" ht="13.6" customHeight="1" x14ac:dyDescent="0.35"/>
    <row r="761" ht="13.6" customHeight="1" x14ac:dyDescent="0.35"/>
    <row r="762" ht="13.6" customHeight="1" x14ac:dyDescent="0.35"/>
    <row r="763" ht="13.6" customHeight="1" x14ac:dyDescent="0.35"/>
    <row r="764" ht="13.6" customHeight="1" x14ac:dyDescent="0.35"/>
    <row r="765" ht="13.6" customHeight="1" x14ac:dyDescent="0.35"/>
    <row r="766" ht="13.6" customHeight="1" x14ac:dyDescent="0.35"/>
    <row r="767" ht="13.6" customHeight="1" x14ac:dyDescent="0.35"/>
    <row r="768" ht="13.6" customHeight="1" x14ac:dyDescent="0.35"/>
    <row r="769" ht="13.6" customHeight="1" x14ac:dyDescent="0.35"/>
    <row r="770" ht="13.6" customHeight="1" x14ac:dyDescent="0.35"/>
    <row r="771" ht="13.6" customHeight="1" x14ac:dyDescent="0.35"/>
    <row r="772" ht="13.6" customHeight="1" x14ac:dyDescent="0.35"/>
    <row r="773" ht="13.6" customHeight="1" x14ac:dyDescent="0.35"/>
    <row r="774" ht="13.6" customHeight="1" x14ac:dyDescent="0.35"/>
    <row r="775" ht="13.6" customHeight="1" x14ac:dyDescent="0.35"/>
    <row r="776" ht="13.6" customHeight="1" x14ac:dyDescent="0.35"/>
    <row r="777" ht="13.6" customHeight="1" x14ac:dyDescent="0.35"/>
    <row r="778" ht="13.6" customHeight="1" x14ac:dyDescent="0.35"/>
    <row r="779" ht="13.6" customHeight="1" x14ac:dyDescent="0.35"/>
    <row r="780" ht="13.6" customHeight="1" x14ac:dyDescent="0.35"/>
    <row r="781" ht="13.6" customHeight="1" x14ac:dyDescent="0.35"/>
    <row r="782" ht="13.6" customHeight="1" x14ac:dyDescent="0.35"/>
    <row r="783" ht="13.6" customHeight="1" x14ac:dyDescent="0.35"/>
    <row r="784" ht="13.6" customHeight="1" x14ac:dyDescent="0.35"/>
    <row r="785" ht="13.6" customHeight="1" x14ac:dyDescent="0.35"/>
    <row r="786" ht="13.6" customHeight="1" x14ac:dyDescent="0.35"/>
    <row r="787" ht="13.6" customHeight="1" x14ac:dyDescent="0.35"/>
    <row r="788" ht="13.6" customHeight="1" x14ac:dyDescent="0.35"/>
    <row r="789" ht="13.6" customHeight="1" x14ac:dyDescent="0.35"/>
    <row r="790" ht="13.6" customHeight="1" x14ac:dyDescent="0.35"/>
    <row r="791" ht="13.6" customHeight="1" x14ac:dyDescent="0.35"/>
    <row r="792" ht="13.6" customHeight="1" x14ac:dyDescent="0.35"/>
    <row r="793" ht="13.6" customHeight="1" x14ac:dyDescent="0.35"/>
    <row r="794" ht="13.6" customHeight="1" x14ac:dyDescent="0.35"/>
    <row r="795" ht="13.6" customHeight="1" x14ac:dyDescent="0.35"/>
    <row r="796" ht="13.6" customHeight="1" x14ac:dyDescent="0.35"/>
    <row r="797" ht="13.6" customHeight="1" x14ac:dyDescent="0.35"/>
    <row r="798" ht="13.6" customHeight="1" x14ac:dyDescent="0.35"/>
    <row r="799" ht="13.6" customHeight="1" x14ac:dyDescent="0.35"/>
    <row r="800" ht="13.6" customHeight="1" x14ac:dyDescent="0.35"/>
    <row r="801" ht="13.6" customHeight="1" x14ac:dyDescent="0.35"/>
    <row r="802" ht="13.6" customHeight="1" x14ac:dyDescent="0.35"/>
    <row r="803" ht="13.6" customHeight="1" x14ac:dyDescent="0.35"/>
    <row r="804" ht="13.6" customHeight="1" x14ac:dyDescent="0.35"/>
    <row r="805" ht="13.6" customHeight="1" x14ac:dyDescent="0.35"/>
    <row r="806" ht="13.6" customHeight="1" x14ac:dyDescent="0.35"/>
    <row r="807" ht="13.6" customHeight="1" x14ac:dyDescent="0.35"/>
    <row r="808" ht="13.6" customHeight="1" x14ac:dyDescent="0.35"/>
    <row r="809" ht="13.6" customHeight="1" x14ac:dyDescent="0.35"/>
    <row r="810" ht="13.6" customHeight="1" x14ac:dyDescent="0.35"/>
    <row r="811" ht="13.6" customHeight="1" x14ac:dyDescent="0.35"/>
    <row r="812" ht="13.6" customHeight="1" x14ac:dyDescent="0.35"/>
    <row r="813" ht="13.6" customHeight="1" x14ac:dyDescent="0.35"/>
    <row r="814" ht="13.6" customHeight="1" x14ac:dyDescent="0.35"/>
    <row r="815" ht="13.6" customHeight="1" x14ac:dyDescent="0.35"/>
    <row r="816" ht="13.6" customHeight="1" x14ac:dyDescent="0.35"/>
    <row r="817" ht="13.6" customHeight="1" x14ac:dyDescent="0.35"/>
    <row r="818" ht="13.6" customHeight="1" x14ac:dyDescent="0.35"/>
    <row r="819" ht="13.6" customHeight="1" x14ac:dyDescent="0.35"/>
    <row r="820" ht="13.6" customHeight="1" x14ac:dyDescent="0.35"/>
    <row r="821" ht="13.6" customHeight="1" x14ac:dyDescent="0.35"/>
    <row r="822" ht="13.6" customHeight="1" x14ac:dyDescent="0.35"/>
    <row r="823" ht="13.6" customHeight="1" x14ac:dyDescent="0.35"/>
    <row r="824" ht="13.6" customHeight="1" x14ac:dyDescent="0.35"/>
    <row r="825" ht="13.6" customHeight="1" x14ac:dyDescent="0.35"/>
    <row r="826" ht="13.6" customHeight="1" x14ac:dyDescent="0.35"/>
    <row r="827" ht="13.6" customHeight="1" x14ac:dyDescent="0.35"/>
    <row r="828" ht="13.6" customHeight="1" x14ac:dyDescent="0.35"/>
    <row r="829" ht="13.6" customHeight="1" x14ac:dyDescent="0.35"/>
    <row r="830" ht="13.6" customHeight="1" x14ac:dyDescent="0.35"/>
    <row r="831" ht="13.6" customHeight="1" x14ac:dyDescent="0.35"/>
    <row r="832" ht="13.6" customHeight="1" x14ac:dyDescent="0.35"/>
    <row r="833" ht="13.6" customHeight="1" x14ac:dyDescent="0.35"/>
    <row r="834" ht="13.6" customHeight="1" x14ac:dyDescent="0.35"/>
    <row r="835" ht="13.6" customHeight="1" x14ac:dyDescent="0.35"/>
    <row r="836" ht="13.6" customHeight="1" x14ac:dyDescent="0.35"/>
    <row r="837" ht="13.6" customHeight="1" x14ac:dyDescent="0.35"/>
    <row r="838" ht="13.6" customHeight="1" x14ac:dyDescent="0.35"/>
    <row r="839" ht="13.6" customHeight="1" x14ac:dyDescent="0.35"/>
    <row r="840" ht="13.6" customHeight="1" x14ac:dyDescent="0.35"/>
    <row r="841" ht="13.6" customHeight="1" x14ac:dyDescent="0.35"/>
    <row r="842" ht="13.6" customHeight="1" x14ac:dyDescent="0.35"/>
    <row r="843" ht="13.6" customHeight="1" x14ac:dyDescent="0.35"/>
    <row r="844" ht="13.6" customHeight="1" x14ac:dyDescent="0.35"/>
    <row r="845" ht="13.6" customHeight="1" x14ac:dyDescent="0.35"/>
    <row r="846" ht="13.6" customHeight="1" x14ac:dyDescent="0.35"/>
    <row r="847" ht="13.6" customHeight="1" x14ac:dyDescent="0.35"/>
    <row r="848" ht="13.6" customHeight="1" x14ac:dyDescent="0.35"/>
    <row r="849" ht="13.6" customHeight="1" x14ac:dyDescent="0.35"/>
    <row r="850" ht="13.6" customHeight="1" x14ac:dyDescent="0.35"/>
    <row r="851" ht="13.6" customHeight="1" x14ac:dyDescent="0.35"/>
    <row r="852" ht="13.6" customHeight="1" x14ac:dyDescent="0.35"/>
    <row r="853" ht="13.6" customHeight="1" x14ac:dyDescent="0.35"/>
    <row r="854" ht="13.6" customHeight="1" x14ac:dyDescent="0.35"/>
    <row r="855" ht="13.6" customHeight="1" x14ac:dyDescent="0.35"/>
    <row r="856" ht="13.6" customHeight="1" x14ac:dyDescent="0.35"/>
    <row r="857" ht="13.6" customHeight="1" x14ac:dyDescent="0.35"/>
    <row r="858" ht="13.6" customHeight="1" x14ac:dyDescent="0.35"/>
    <row r="859" ht="13.6" customHeight="1" x14ac:dyDescent="0.35"/>
    <row r="860" ht="13.6" customHeight="1" x14ac:dyDescent="0.35"/>
    <row r="861" ht="13.6" customHeight="1" x14ac:dyDescent="0.35"/>
    <row r="862" ht="13.6" customHeight="1" x14ac:dyDescent="0.35"/>
    <row r="863" ht="13.6" customHeight="1" x14ac:dyDescent="0.35"/>
    <row r="864" ht="13.6" customHeight="1" x14ac:dyDescent="0.35"/>
    <row r="865" ht="13.6" customHeight="1" x14ac:dyDescent="0.35"/>
    <row r="866" ht="13.6" customHeight="1" x14ac:dyDescent="0.35"/>
    <row r="867" ht="13.6" customHeight="1" x14ac:dyDescent="0.35"/>
    <row r="868" ht="13.6" customHeight="1" x14ac:dyDescent="0.35"/>
    <row r="869" ht="13.6" customHeight="1" x14ac:dyDescent="0.35"/>
    <row r="870" ht="13.6" customHeight="1" x14ac:dyDescent="0.35"/>
    <row r="871" ht="13.6" customHeight="1" x14ac:dyDescent="0.35"/>
    <row r="872" ht="13.6" customHeight="1" x14ac:dyDescent="0.35"/>
    <row r="873" ht="13.6" customHeight="1" x14ac:dyDescent="0.35"/>
    <row r="874" ht="13.6" customHeight="1" x14ac:dyDescent="0.35"/>
    <row r="875" ht="13.6" customHeight="1" x14ac:dyDescent="0.35"/>
    <row r="876" ht="13.6" customHeight="1" x14ac:dyDescent="0.35"/>
    <row r="877" ht="13.6" customHeight="1" x14ac:dyDescent="0.35"/>
    <row r="878" ht="13.6" customHeight="1" x14ac:dyDescent="0.35"/>
    <row r="879" ht="13.6" customHeight="1" x14ac:dyDescent="0.35"/>
    <row r="880" ht="13.6" customHeight="1" x14ac:dyDescent="0.35"/>
    <row r="881" ht="13.6" customHeight="1" x14ac:dyDescent="0.35"/>
    <row r="882" ht="13.6" customHeight="1" x14ac:dyDescent="0.35"/>
    <row r="883" ht="13.6" customHeight="1" x14ac:dyDescent="0.35"/>
    <row r="884" ht="13.6" customHeight="1" x14ac:dyDescent="0.35"/>
    <row r="885" ht="13.6" customHeight="1" x14ac:dyDescent="0.35"/>
    <row r="886" ht="13.6" customHeight="1" x14ac:dyDescent="0.35"/>
    <row r="887" ht="13.6" customHeight="1" x14ac:dyDescent="0.35"/>
    <row r="888" ht="13.6" customHeight="1" x14ac:dyDescent="0.35"/>
    <row r="889" ht="13.6" customHeight="1" x14ac:dyDescent="0.35"/>
    <row r="890" ht="13.6" customHeight="1" x14ac:dyDescent="0.35"/>
    <row r="891" ht="13.6" customHeight="1" x14ac:dyDescent="0.35"/>
    <row r="892" ht="13.6" customHeight="1" x14ac:dyDescent="0.35"/>
    <row r="893" ht="13.6" customHeight="1" x14ac:dyDescent="0.35"/>
    <row r="894" ht="13.6" customHeight="1" x14ac:dyDescent="0.35"/>
    <row r="895" ht="13.6" customHeight="1" x14ac:dyDescent="0.35"/>
    <row r="896" ht="13.6" customHeight="1" x14ac:dyDescent="0.35"/>
    <row r="897" ht="13.6" customHeight="1" x14ac:dyDescent="0.35"/>
    <row r="898" ht="13.6" customHeight="1" x14ac:dyDescent="0.35"/>
    <row r="899" ht="13.6" customHeight="1" x14ac:dyDescent="0.35"/>
    <row r="900" ht="13.6" customHeight="1" x14ac:dyDescent="0.35"/>
    <row r="901" ht="13.6" customHeight="1" x14ac:dyDescent="0.35"/>
    <row r="902" ht="13.6" customHeight="1" x14ac:dyDescent="0.35"/>
    <row r="903" ht="13.6" customHeight="1" x14ac:dyDescent="0.35"/>
    <row r="904" ht="13.6" customHeight="1" x14ac:dyDescent="0.35"/>
    <row r="905" ht="13.6" customHeight="1" x14ac:dyDescent="0.35"/>
    <row r="906" ht="13.6" customHeight="1" x14ac:dyDescent="0.35"/>
    <row r="907" ht="13.6" customHeight="1" x14ac:dyDescent="0.35"/>
    <row r="908" ht="13.6" customHeight="1" x14ac:dyDescent="0.35"/>
    <row r="909" ht="13.6" customHeight="1" x14ac:dyDescent="0.35"/>
    <row r="910" ht="13.6" customHeight="1" x14ac:dyDescent="0.35"/>
    <row r="911" ht="13.6" customHeight="1" x14ac:dyDescent="0.35"/>
    <row r="912" ht="13.6" customHeight="1" x14ac:dyDescent="0.35"/>
    <row r="913" ht="13.6" customHeight="1" x14ac:dyDescent="0.35"/>
    <row r="914" ht="13.6" customHeight="1" x14ac:dyDescent="0.35"/>
    <row r="915" ht="13.6" customHeight="1" x14ac:dyDescent="0.35"/>
    <row r="916" ht="13.6" customHeight="1" x14ac:dyDescent="0.35"/>
    <row r="917" ht="13.6" customHeight="1" x14ac:dyDescent="0.35"/>
    <row r="918" ht="13.6" customHeight="1" x14ac:dyDescent="0.35"/>
    <row r="919" ht="13.6" customHeight="1" x14ac:dyDescent="0.35"/>
    <row r="920" ht="13.6" customHeight="1" x14ac:dyDescent="0.35"/>
    <row r="921" ht="13.6" customHeight="1" x14ac:dyDescent="0.35"/>
    <row r="922" ht="13.6" customHeight="1" x14ac:dyDescent="0.35"/>
    <row r="923" ht="13.6" customHeight="1" x14ac:dyDescent="0.35"/>
    <row r="924" ht="13.6" customHeight="1" x14ac:dyDescent="0.35"/>
    <row r="925" ht="13.6" customHeight="1" x14ac:dyDescent="0.35"/>
    <row r="926" ht="13.6" customHeight="1" x14ac:dyDescent="0.35"/>
    <row r="927" ht="13.6" customHeight="1" x14ac:dyDescent="0.35"/>
    <row r="928" ht="13.6" customHeight="1" x14ac:dyDescent="0.35"/>
    <row r="929" ht="13.6" customHeight="1" x14ac:dyDescent="0.35"/>
    <row r="930" ht="13.6" customHeight="1" x14ac:dyDescent="0.35"/>
    <row r="931" ht="13.6" customHeight="1" x14ac:dyDescent="0.35"/>
    <row r="932" ht="13.6" customHeight="1" x14ac:dyDescent="0.35"/>
    <row r="933" ht="13.6" customHeight="1" x14ac:dyDescent="0.35"/>
    <row r="934" ht="13.6" customHeight="1" x14ac:dyDescent="0.35"/>
    <row r="935" ht="13.6" customHeight="1" x14ac:dyDescent="0.35"/>
    <row r="936" ht="13.6" customHeight="1" x14ac:dyDescent="0.35"/>
    <row r="937" ht="13.6" customHeight="1" x14ac:dyDescent="0.35"/>
    <row r="938" ht="13.6" customHeight="1" x14ac:dyDescent="0.35"/>
    <row r="939" ht="13.6" customHeight="1" x14ac:dyDescent="0.35"/>
    <row r="940" ht="13.6" customHeight="1" x14ac:dyDescent="0.35"/>
    <row r="941" ht="13.6" customHeight="1" x14ac:dyDescent="0.35"/>
    <row r="942" ht="13.6" customHeight="1" x14ac:dyDescent="0.35"/>
    <row r="943" ht="13.6" customHeight="1" x14ac:dyDescent="0.35"/>
    <row r="944" ht="13.6" customHeight="1" x14ac:dyDescent="0.35"/>
    <row r="945" ht="13.6" customHeight="1" x14ac:dyDescent="0.35"/>
    <row r="946" ht="13.6" customHeight="1" x14ac:dyDescent="0.35"/>
    <row r="947" ht="13.6" customHeight="1" x14ac:dyDescent="0.35"/>
    <row r="948" ht="13.6" customHeight="1" x14ac:dyDescent="0.35"/>
    <row r="949" ht="13.6" customHeight="1" x14ac:dyDescent="0.35"/>
    <row r="950" ht="13.6" customHeight="1" x14ac:dyDescent="0.35"/>
    <row r="951" ht="13.6" customHeight="1" x14ac:dyDescent="0.35"/>
    <row r="952" ht="13.6" customHeight="1" x14ac:dyDescent="0.35"/>
    <row r="953" ht="13.6" customHeight="1" x14ac:dyDescent="0.35"/>
    <row r="954" ht="13.6" customHeight="1" x14ac:dyDescent="0.35"/>
    <row r="955" ht="13.6" customHeight="1" x14ac:dyDescent="0.35"/>
    <row r="956" ht="13.6" customHeight="1" x14ac:dyDescent="0.35"/>
    <row r="957" ht="13.6" customHeight="1" x14ac:dyDescent="0.35"/>
    <row r="958" ht="13.6" customHeight="1" x14ac:dyDescent="0.35"/>
    <row r="959" ht="13.6" customHeight="1" x14ac:dyDescent="0.35"/>
    <row r="960" ht="13.6" customHeight="1" x14ac:dyDescent="0.35"/>
    <row r="961" ht="13.6" customHeight="1" x14ac:dyDescent="0.35"/>
    <row r="962" ht="13.6" customHeight="1" x14ac:dyDescent="0.35"/>
    <row r="963" ht="13.6" customHeight="1" x14ac:dyDescent="0.35"/>
    <row r="964" ht="13.6" customHeight="1" x14ac:dyDescent="0.35"/>
    <row r="965" ht="13.6" customHeight="1" x14ac:dyDescent="0.35"/>
    <row r="966" ht="13.6" customHeight="1" x14ac:dyDescent="0.35"/>
    <row r="967" ht="13.6" customHeight="1" x14ac:dyDescent="0.35"/>
    <row r="968" ht="13.6" customHeight="1" x14ac:dyDescent="0.35"/>
    <row r="969" ht="13.6" customHeight="1" x14ac:dyDescent="0.35"/>
    <row r="970" ht="13.6" customHeight="1" x14ac:dyDescent="0.35"/>
    <row r="971" ht="13.6" customHeight="1" x14ac:dyDescent="0.35"/>
    <row r="972" ht="13.6" customHeight="1" x14ac:dyDescent="0.35"/>
    <row r="973" ht="13.6" customHeight="1" x14ac:dyDescent="0.35"/>
    <row r="974" ht="13.6" customHeight="1" x14ac:dyDescent="0.35"/>
    <row r="975" ht="13.6" customHeight="1" x14ac:dyDescent="0.35"/>
    <row r="976" ht="13.6" customHeight="1" x14ac:dyDescent="0.35"/>
    <row r="977" ht="13.6" customHeight="1" x14ac:dyDescent="0.35"/>
    <row r="978" ht="13.6" customHeight="1" x14ac:dyDescent="0.35"/>
    <row r="979" ht="13.6" customHeight="1" x14ac:dyDescent="0.35"/>
    <row r="980" ht="13.6" customHeight="1" x14ac:dyDescent="0.35"/>
    <row r="981" ht="13.6" customHeight="1" x14ac:dyDescent="0.35"/>
    <row r="982" ht="13.6" customHeight="1" x14ac:dyDescent="0.35"/>
    <row r="983" ht="13.6" customHeight="1" x14ac:dyDescent="0.35"/>
    <row r="984" ht="13.6" customHeight="1" x14ac:dyDescent="0.35"/>
    <row r="985" ht="13.6" customHeight="1" x14ac:dyDescent="0.35"/>
    <row r="986" ht="13.6" customHeight="1" x14ac:dyDescent="0.35"/>
    <row r="987" ht="13.6" customHeight="1" x14ac:dyDescent="0.35"/>
    <row r="988" ht="13.6" customHeight="1" x14ac:dyDescent="0.35"/>
    <row r="989" ht="13.6" customHeight="1" x14ac:dyDescent="0.35"/>
    <row r="990" ht="13.6" customHeight="1" x14ac:dyDescent="0.35"/>
    <row r="991" ht="13.6" customHeight="1" x14ac:dyDescent="0.35"/>
    <row r="992" ht="13.6" customHeight="1" x14ac:dyDescent="0.35"/>
    <row r="993" ht="13.6" customHeight="1" x14ac:dyDescent="0.35"/>
    <row r="994" ht="13.6" customHeight="1" x14ac:dyDescent="0.35"/>
    <row r="995" ht="13.6" customHeight="1" x14ac:dyDescent="0.35"/>
    <row r="996" ht="13.6" customHeight="1" x14ac:dyDescent="0.35"/>
    <row r="997" ht="13.6" customHeight="1" x14ac:dyDescent="0.35"/>
    <row r="998" ht="13.6" customHeight="1" x14ac:dyDescent="0.35"/>
    <row r="999" ht="13.6" customHeight="1" x14ac:dyDescent="0.35"/>
    <row r="1000" ht="13.6" customHeight="1" x14ac:dyDescent="0.35"/>
  </sheetData>
  <sheetProtection algorithmName="SHA-512" hashValue="4x5wQzQXz/EC6vxAyOBVsSGphQ0jGST9WekgHKMNYH/R39GbHXNdmC33AF0+ksyMydUJiD/iNJ3OAxIfqAGLww==" saltValue="5suDn+/FFsnJF7HxPxVCog==" spinCount="100000" sheet="1" objects="1" scenarios="1"/>
  <mergeCells count="23">
    <mergeCell ref="C35:F37"/>
    <mergeCell ref="G35:J37"/>
    <mergeCell ref="C38:F40"/>
    <mergeCell ref="G38:J40"/>
    <mergeCell ref="C19:F22"/>
    <mergeCell ref="G19:J22"/>
    <mergeCell ref="C23:F26"/>
    <mergeCell ref="G23:J26"/>
    <mergeCell ref="C27:F30"/>
    <mergeCell ref="C3:I3"/>
    <mergeCell ref="G27:J30"/>
    <mergeCell ref="K27:N30"/>
    <mergeCell ref="C32:F34"/>
    <mergeCell ref="G32:J34"/>
    <mergeCell ref="K19:N22"/>
    <mergeCell ref="K23:N26"/>
    <mergeCell ref="C6:H9"/>
    <mergeCell ref="C11:F14"/>
    <mergeCell ref="G11:J14"/>
    <mergeCell ref="K11:N14"/>
    <mergeCell ref="C15:F18"/>
    <mergeCell ref="G15:J18"/>
    <mergeCell ref="K15:N18"/>
  </mergeCells>
  <pageMargins left="0.7" right="0.7" top="0.75" bottom="0.75" header="0" footer="0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showGridLines="0" tabSelected="1" workbookViewId="0">
      <selection activeCell="L28" sqref="L28"/>
    </sheetView>
  </sheetViews>
  <sheetFormatPr defaultColWidth="12.625" defaultRowHeight="15" customHeight="1" x14ac:dyDescent="0.35"/>
  <cols>
    <col min="1" max="9" width="9.125" customWidth="1"/>
    <col min="10" max="10" width="15.4375" customWidth="1"/>
    <col min="11" max="11" width="12.1875" customWidth="1"/>
    <col min="12" max="13" width="9.125" customWidth="1"/>
    <col min="14" max="26" width="8.625" customWidth="1"/>
  </cols>
  <sheetData>
    <row r="1" spans="1:26" ht="13.6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6.75" customHeight="1" x14ac:dyDescent="1.35">
      <c r="A2" s="1"/>
      <c r="B2" s="36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2.5" customHeight="1" x14ac:dyDescent="0.7">
      <c r="A3" s="1"/>
      <c r="B3" s="54" t="s">
        <v>56</v>
      </c>
      <c r="C3" s="35"/>
      <c r="D3" s="35"/>
      <c r="E3" s="35"/>
      <c r="F3" s="3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6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6" customHeight="1" x14ac:dyDescent="0.35">
      <c r="A5" s="1"/>
      <c r="B5" s="41" t="s">
        <v>79</v>
      </c>
      <c r="C5" s="35"/>
      <c r="D5" s="35"/>
      <c r="E5" s="35"/>
      <c r="F5" s="35"/>
      <c r="G5" s="35"/>
      <c r="H5" s="35"/>
      <c r="I5" s="35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6" customHeight="1" x14ac:dyDescent="0.35">
      <c r="A6" s="1"/>
      <c r="B6" s="35"/>
      <c r="C6" s="35"/>
      <c r="D6" s="35"/>
      <c r="E6" s="35"/>
      <c r="F6" s="35"/>
      <c r="G6" s="35"/>
      <c r="H6" s="35"/>
      <c r="I6" s="35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6" customHeight="1" x14ac:dyDescent="0.35">
      <c r="A7" s="1"/>
      <c r="B7" s="35"/>
      <c r="C7" s="35"/>
      <c r="D7" s="35"/>
      <c r="E7" s="35"/>
      <c r="F7" s="35"/>
      <c r="G7" s="35"/>
      <c r="H7" s="35"/>
      <c r="I7" s="35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 x14ac:dyDescent="0.35">
      <c r="A8" s="1"/>
      <c r="B8" s="35"/>
      <c r="C8" s="35"/>
      <c r="D8" s="35"/>
      <c r="E8" s="35"/>
      <c r="F8" s="35"/>
      <c r="G8" s="35"/>
      <c r="H8" s="35"/>
      <c r="I8" s="3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6" customHeight="1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6" customHeight="1" x14ac:dyDescent="0.35">
      <c r="A10" s="1"/>
      <c r="B10" s="55" t="s">
        <v>57</v>
      </c>
      <c r="C10" s="35"/>
      <c r="D10" s="35"/>
      <c r="E10" s="129">
        <f>SUM('Material Cost Calculator'!F37:H38)</f>
        <v>35000</v>
      </c>
      <c r="F10" s="130"/>
      <c r="G10" s="131"/>
      <c r="H10" s="132" t="s">
        <v>58</v>
      </c>
      <c r="I10" s="113"/>
      <c r="J10" s="113"/>
      <c r="K10" s="113"/>
      <c r="L10" s="133"/>
      <c r="M10" s="133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.85" customHeight="1" x14ac:dyDescent="0.35">
      <c r="A11" s="1"/>
      <c r="B11" s="35"/>
      <c r="C11" s="35"/>
      <c r="D11" s="35"/>
      <c r="E11" s="134"/>
      <c r="F11" s="135"/>
      <c r="G11" s="136"/>
      <c r="H11" s="113"/>
      <c r="I11" s="113"/>
      <c r="J11" s="113"/>
      <c r="K11" s="113"/>
      <c r="L11" s="133"/>
      <c r="M11" s="133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6.85" customHeight="1" x14ac:dyDescent="0.35">
      <c r="A12" s="1"/>
      <c r="B12" s="32"/>
      <c r="C12" s="32"/>
      <c r="D12" s="32"/>
      <c r="E12" s="137"/>
      <c r="F12" s="137"/>
      <c r="G12" s="137"/>
      <c r="H12" s="138"/>
      <c r="I12" s="138"/>
      <c r="J12" s="138"/>
      <c r="K12" s="138"/>
      <c r="L12" s="133"/>
      <c r="M12" s="133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6" customHeight="1" x14ac:dyDescent="0.35">
      <c r="A13" s="1"/>
      <c r="B13" s="57" t="s">
        <v>59</v>
      </c>
      <c r="C13" s="35"/>
      <c r="D13" s="35"/>
      <c r="E13" s="139">
        <f>SUM('Labour Cost Calculator'!G32:J34)</f>
        <v>62</v>
      </c>
      <c r="F13" s="140"/>
      <c r="G13" s="141"/>
      <c r="H13" s="132" t="s">
        <v>77</v>
      </c>
      <c r="I13" s="113"/>
      <c r="J13" s="113"/>
      <c r="K13" s="113"/>
      <c r="L13" s="133"/>
      <c r="M13" s="133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7.1" customHeight="1" x14ac:dyDescent="0.35">
      <c r="A14" s="1"/>
      <c r="B14" s="35"/>
      <c r="C14" s="35"/>
      <c r="D14" s="35"/>
      <c r="E14" s="142"/>
      <c r="F14" s="143"/>
      <c r="G14" s="144"/>
      <c r="H14" s="113"/>
      <c r="I14" s="113"/>
      <c r="J14" s="113"/>
      <c r="K14" s="113"/>
      <c r="L14" s="133"/>
      <c r="M14" s="133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6" customHeight="1" x14ac:dyDescent="0.35">
      <c r="A15" s="1"/>
      <c r="B15" s="24"/>
      <c r="C15" s="24"/>
      <c r="D15" s="24"/>
      <c r="E15" s="137"/>
      <c r="F15" s="137"/>
      <c r="G15" s="137"/>
      <c r="H15" s="133"/>
      <c r="I15" s="133"/>
      <c r="J15" s="133"/>
      <c r="K15" s="133"/>
      <c r="L15" s="133"/>
      <c r="M15" s="133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 x14ac:dyDescent="0.35">
      <c r="A16" s="1"/>
      <c r="B16" s="58" t="s">
        <v>60</v>
      </c>
      <c r="C16" s="59"/>
      <c r="D16" s="59"/>
      <c r="E16" s="145">
        <f>SUM('Material Cost Calculator'!G46)</f>
        <v>0</v>
      </c>
      <c r="F16" s="146"/>
      <c r="G16" s="147"/>
      <c r="H16" s="148" t="s">
        <v>73</v>
      </c>
      <c r="I16" s="146"/>
      <c r="J16" s="146"/>
      <c r="K16" s="149">
        <f>SUM('Material Cost Calculator'!H46)</f>
        <v>0</v>
      </c>
      <c r="L16" s="150"/>
      <c r="M16" s="15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.75" customHeight="1" x14ac:dyDescent="0.35">
      <c r="A17" s="1"/>
      <c r="B17" s="60"/>
      <c r="C17" s="35"/>
      <c r="D17" s="35"/>
      <c r="E17" s="142"/>
      <c r="F17" s="143"/>
      <c r="G17" s="152"/>
      <c r="H17" s="153"/>
      <c r="I17" s="113"/>
      <c r="J17" s="113"/>
      <c r="K17" s="154"/>
      <c r="L17" s="155"/>
      <c r="M17" s="156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6" customHeight="1" x14ac:dyDescent="0.35">
      <c r="A18" s="1"/>
      <c r="B18" s="63" t="s">
        <v>76</v>
      </c>
      <c r="C18" s="35"/>
      <c r="D18" s="35"/>
      <c r="E18" s="157">
        <f>SUM('Labour Cost Calculator'!G38:J40)</f>
        <v>1860</v>
      </c>
      <c r="F18" s="140"/>
      <c r="G18" s="158"/>
      <c r="H18" s="159" t="s">
        <v>74</v>
      </c>
      <c r="I18" s="113"/>
      <c r="J18" s="113"/>
      <c r="K18" s="160">
        <f>SUM('Labour Cost Calculator'!G35:J37)</f>
        <v>5.3142857142857144E-2</v>
      </c>
      <c r="L18" s="161"/>
      <c r="M18" s="16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7.350000000000001" customHeight="1" x14ac:dyDescent="0.35">
      <c r="A19" s="1"/>
      <c r="B19" s="62"/>
      <c r="C19" s="61"/>
      <c r="D19" s="61"/>
      <c r="E19" s="163"/>
      <c r="F19" s="164"/>
      <c r="G19" s="165"/>
      <c r="H19" s="166"/>
      <c r="I19" s="164"/>
      <c r="J19" s="164"/>
      <c r="K19" s="167"/>
      <c r="L19" s="168"/>
      <c r="M19" s="16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6" customHeight="1" x14ac:dyDescent="0.35">
      <c r="A20" s="1"/>
      <c r="B20" s="56" t="s">
        <v>61</v>
      </c>
      <c r="C20" s="35"/>
      <c r="D20" s="35"/>
      <c r="E20" s="170">
        <f>SUM(E16:G19)</f>
        <v>1860</v>
      </c>
      <c r="F20" s="140"/>
      <c r="G20" s="141"/>
      <c r="H20" s="171" t="s">
        <v>75</v>
      </c>
      <c r="I20" s="113"/>
      <c r="J20" s="113"/>
      <c r="K20" s="172">
        <f>SUM(K16:M19)</f>
        <v>5.3142857142857144E-2</v>
      </c>
      <c r="L20" s="161"/>
      <c r="M20" s="173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7.1" customHeight="1" x14ac:dyDescent="0.35">
      <c r="A21" s="1"/>
      <c r="B21" s="35"/>
      <c r="C21" s="35"/>
      <c r="D21" s="35"/>
      <c r="E21" s="142"/>
      <c r="F21" s="143"/>
      <c r="G21" s="144"/>
      <c r="H21" s="113"/>
      <c r="I21" s="113"/>
      <c r="J21" s="113"/>
      <c r="K21" s="154"/>
      <c r="L21" s="155"/>
      <c r="M21" s="174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6" customHeight="1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6" customHeigh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6" customHeight="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6" customHeight="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6" customHeigh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6" customHeigh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6" customHeigh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6" customHeigh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6" customHeigh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6" customHeigh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6" customHeigh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6" customHeigh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6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6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6" customHeigh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6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6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6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6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6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6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6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6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6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6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6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6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6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6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6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6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6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6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6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6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6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6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6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6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6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6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6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6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6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6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6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6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6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6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6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6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6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6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6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6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6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6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6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6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6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6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6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6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6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6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6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6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6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6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6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6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6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6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6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6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6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6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6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6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6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6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6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6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6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6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6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6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6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6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6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6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6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6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6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6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6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6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6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6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6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6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6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6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6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6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6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6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6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6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6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6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6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6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6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6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6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6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6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6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6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6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6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6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6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6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6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6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6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6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6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6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6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6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6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6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6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6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6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6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6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6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6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6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6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6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6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6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6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6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6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6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6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6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6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6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6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6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6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6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6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6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6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6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6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6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6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6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6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6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6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6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6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6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6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6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6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6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6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6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6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6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6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6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6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6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6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6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6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6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6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6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6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6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6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6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6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6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6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6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6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6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6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6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6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6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6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6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6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6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6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6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6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6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6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6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6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6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6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6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6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6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6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6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6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6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6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6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6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6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6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6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6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6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6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6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6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6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6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6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6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6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6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6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6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6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6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6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6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6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6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6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6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6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6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6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6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6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6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6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6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6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6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6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6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6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6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6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6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6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6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6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6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6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6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6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6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6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6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6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6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6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6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6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6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6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6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6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6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6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6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6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6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6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6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6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6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6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6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6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6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6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6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6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6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6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6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6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6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6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6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6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6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6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6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6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6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6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6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6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6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6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6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6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6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6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6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6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6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6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6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6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6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6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6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6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6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6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6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6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6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6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6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6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6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6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6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6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6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6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6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6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6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6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6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6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6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6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6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6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6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6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6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6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6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6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6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6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6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6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6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6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6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6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6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6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6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6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6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6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6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6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6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6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6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6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6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6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6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6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6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6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6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6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6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6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6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6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6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6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6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6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6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6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6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6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6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6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6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6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6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6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6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6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6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6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6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6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6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6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6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6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6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6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6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6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6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6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6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6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6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6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6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6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6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6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6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6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6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6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6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6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6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6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6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6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6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6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6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6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6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6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6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6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6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6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6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6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6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6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6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6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6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6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6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6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6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6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6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6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6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6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6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6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6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6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6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6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6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6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6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6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6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6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6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6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6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6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6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6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6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6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6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6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6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6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6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6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6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6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6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6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6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6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6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6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6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6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6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6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6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6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6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6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6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6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6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6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6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6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6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6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6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6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6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6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6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6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6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6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6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6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6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6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6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6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6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6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6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6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6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6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6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6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6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6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6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6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6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6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6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6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6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6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6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6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6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6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6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6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6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6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6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6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6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6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6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6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6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6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6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6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6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6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6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6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6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6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6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6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6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6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6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6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6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6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6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6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6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6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6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6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6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6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6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6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6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6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6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6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6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6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6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6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6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6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6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6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6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6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6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6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6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6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6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6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6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6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6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6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6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6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6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6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6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6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6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6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6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6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6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6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6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6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6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6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6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6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6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6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6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6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6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6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6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6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6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6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6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6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6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6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6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6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6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6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6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6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6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6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6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6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6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6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6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6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6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6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6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6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6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6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6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6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6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6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6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6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6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6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6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6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6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6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6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6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6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6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6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6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6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6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6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6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6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6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6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6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6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6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6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6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6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6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6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6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6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6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6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6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6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6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6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6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6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6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6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6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6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6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6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6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6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6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6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6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6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6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6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6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6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6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6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6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6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6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6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6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6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6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6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6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6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6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6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6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6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6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6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6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6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6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6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6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6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6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6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6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6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6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6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6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6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6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6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6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6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6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6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6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6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6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6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6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6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6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6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6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6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6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6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6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6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6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6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6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6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6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6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6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6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6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6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6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6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6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6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6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6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6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6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6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6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6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6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6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6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6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6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6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6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6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6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6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6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6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6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6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6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6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6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6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6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6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6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6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6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6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6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6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6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6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6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6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6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6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6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6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6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6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6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6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6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6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6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6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6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6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6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6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6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6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6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6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6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6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6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6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6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6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6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6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6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6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6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6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6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6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6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6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6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6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6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6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6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6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6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6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6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6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6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6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6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6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6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6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6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6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6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6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6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6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6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6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6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6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6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6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6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6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6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6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6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6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6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6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6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6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6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6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6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6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6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6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6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6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6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6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6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6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6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6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6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6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6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6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6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6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6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6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6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6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6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6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6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6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6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6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6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6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6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6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6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6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6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6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6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6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6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6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6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6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6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6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6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6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6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6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6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6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6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6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6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6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6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6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6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6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6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6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6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6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6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6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6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6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6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6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6" customHeight="1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6" customHeight="1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 algorithmName="SHA-512" hashValue="MFsSx//EF8HlU/PCy5HmnUDnyBafurtLJQXjQQ7+A/fOVZpg39dP4X/afWaSfJojIZ6+QyRj0KscYdo7yzAtNA==" saltValue="aw1DuIS84OxiMD5XtRztqw==" spinCount="100000" sheet="1" objects="1" scenarios="1"/>
  <mergeCells count="21">
    <mergeCell ref="B20:D21"/>
    <mergeCell ref="E20:G21"/>
    <mergeCell ref="H20:J21"/>
    <mergeCell ref="K20:M21"/>
    <mergeCell ref="E13:G14"/>
    <mergeCell ref="H13:K14"/>
    <mergeCell ref="B13:D14"/>
    <mergeCell ref="B16:D17"/>
    <mergeCell ref="E16:G17"/>
    <mergeCell ref="H16:J17"/>
    <mergeCell ref="K16:M17"/>
    <mergeCell ref="E18:G19"/>
    <mergeCell ref="H18:J19"/>
    <mergeCell ref="K18:M19"/>
    <mergeCell ref="B18:D19"/>
    <mergeCell ref="B2:M2"/>
    <mergeCell ref="B3:F3"/>
    <mergeCell ref="B5:I8"/>
    <mergeCell ref="B10:D11"/>
    <mergeCell ref="E10:G11"/>
    <mergeCell ref="H10:K11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Material Cost Calculator</vt:lpstr>
      <vt:lpstr>Labour Cost Calculator</vt:lpstr>
      <vt:lpstr>TOTAL COST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Knopp</dc:creator>
  <cp:lastModifiedBy>Jennifer Meek</cp:lastModifiedBy>
  <dcterms:created xsi:type="dcterms:W3CDTF">2021-03-12T21:18:49Z</dcterms:created>
  <dcterms:modified xsi:type="dcterms:W3CDTF">2021-06-04T16:24:50Z</dcterms:modified>
</cp:coreProperties>
</file>